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22.12收支表-货币" sheetId="1" r:id="rId1"/>
    <sheet name="2022.12收支表-实物" sheetId="2" r:id="rId2"/>
  </sheets>
  <definedNames>
    <definedName name="_xlnm._FilterDatabase" localSheetId="0" hidden="1">'2022.12收支表-货币'!$A$3:$Z$141</definedName>
    <definedName name="_xlnm._FilterDatabase" localSheetId="1" hidden="1">'2022.12收支表-实物'!$A$3:$N$15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</authors>
  <commentList>
    <comment ref="L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电梯折旧</t>
        </r>
      </text>
    </comment>
    <comment ref="L50" authorId="1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其中365成长计划支出6万元额度全部用完。</t>
        </r>
      </text>
    </comment>
    <comment ref="K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7500+59000
</t>
        </r>
      </text>
    </comment>
    <comment ref="L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1085.9+2450</t>
        </r>
      </text>
    </comment>
    <comment ref="F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招待费应扣税671</t>
        </r>
      </text>
    </comment>
  </commentList>
</comments>
</file>

<file path=xl/sharedStrings.xml><?xml version="1.0" encoding="utf-8"?>
<sst xmlns="http://schemas.openxmlformats.org/spreadsheetml/2006/main" count="471" uniqueCount="268">
  <si>
    <t>资产类别</t>
  </si>
  <si>
    <t>非限定性资产</t>
  </si>
  <si>
    <t xml:space="preserve">合   计  </t>
  </si>
  <si>
    <t>自有资金</t>
  </si>
  <si>
    <t>三人行传媒集团</t>
  </si>
  <si>
    <t>上海繁慕文化传播有限公司</t>
  </si>
  <si>
    <t>机械学院</t>
  </si>
  <si>
    <t>天勤助学金</t>
  </si>
  <si>
    <t>年初数</t>
  </si>
  <si>
    <t>捐赠收入</t>
  </si>
  <si>
    <t xml:space="preserve">银行利息收入 </t>
  </si>
  <si>
    <t>小  计</t>
  </si>
  <si>
    <t>管理费用-办公费</t>
  </si>
  <si>
    <t>管理费用-审计费</t>
  </si>
  <si>
    <t>管理费用-差旅费</t>
  </si>
  <si>
    <t>管理费用-业务招待费</t>
  </si>
  <si>
    <t>管理费用-邮电通讯费</t>
  </si>
  <si>
    <t>管理费用-租金</t>
  </si>
  <si>
    <t>期末账户余额</t>
  </si>
  <si>
    <t>收入</t>
  </si>
  <si>
    <t>费用</t>
  </si>
  <si>
    <t>成本</t>
  </si>
  <si>
    <t>余额</t>
  </si>
  <si>
    <t>校友捐赠</t>
  </si>
  <si>
    <t>上海汇得企业集团有限公司</t>
  </si>
  <si>
    <t>颀颢信息科技（上海）有限公司</t>
  </si>
  <si>
    <t>上海奉浦职业技能培训中心</t>
  </si>
  <si>
    <t>成本费用合计</t>
  </si>
  <si>
    <t>香精学院及学校学风建设项目（24万）</t>
  </si>
  <si>
    <t>公益事业支出-发放奖助学金</t>
  </si>
  <si>
    <t>艾地盟食品科技（北京）有限公司</t>
  </si>
  <si>
    <t>手续费收入</t>
  </si>
  <si>
    <t>上海钧正网络科技有限公司</t>
  </si>
  <si>
    <t>理学院</t>
  </si>
  <si>
    <t>陈冠琴</t>
  </si>
  <si>
    <t>城建学院</t>
  </si>
  <si>
    <t>符卫国</t>
  </si>
  <si>
    <t>学校基建项目</t>
  </si>
  <si>
    <t>支持毕业生就业</t>
  </si>
  <si>
    <t>吴音</t>
  </si>
  <si>
    <t>教育基金</t>
  </si>
  <si>
    <t>詹守成</t>
  </si>
  <si>
    <t>詹沛霖</t>
  </si>
  <si>
    <t>专项人文建设项目基金（先贤语迹）</t>
  </si>
  <si>
    <t>忠诠-尔纯</t>
  </si>
  <si>
    <t>思政金</t>
  </si>
  <si>
    <t>何兆广</t>
  </si>
  <si>
    <t>上海市食品学会</t>
  </si>
  <si>
    <t>上海应景景观工程设计有限公司</t>
  </si>
  <si>
    <t>上海诺品广告制作有限公司</t>
  </si>
  <si>
    <t>上海艾库环境工程有限公司</t>
  </si>
  <si>
    <t>生态学院</t>
  </si>
  <si>
    <t>资金来源</t>
  </si>
  <si>
    <t>学院</t>
  </si>
  <si>
    <t>贫困助学金</t>
  </si>
  <si>
    <t>大学生校园歌会活动项目</t>
  </si>
  <si>
    <t>捐赠用途</t>
  </si>
  <si>
    <t>非指定用途</t>
  </si>
  <si>
    <t>上海梧笛信息技术有限公司</t>
  </si>
  <si>
    <t>勤学基金（365青年成长计划20+6万）</t>
  </si>
  <si>
    <t>迈存信息科技（上海）有限公司</t>
  </si>
  <si>
    <t>“东富龙”大学生制药竞赛项目</t>
  </si>
  <si>
    <t>奖学金、支持毕业生就业、教学科研学科发展</t>
  </si>
  <si>
    <t>教学科研及学科发展</t>
  </si>
  <si>
    <t>电气与电子工程学院</t>
  </si>
  <si>
    <t>计算机学院</t>
  </si>
  <si>
    <t>365青年成长计划</t>
  </si>
  <si>
    <r>
      <t>1</t>
    </r>
    <r>
      <rPr>
        <sz val="11"/>
        <color indexed="8"/>
        <rFont val="宋体"/>
        <family val="0"/>
      </rPr>
      <t>14产学研先锋奖学金</t>
    </r>
  </si>
  <si>
    <t>上海华工安全技术服务有限公司</t>
  </si>
  <si>
    <t>上海应仝实业有限公司</t>
  </si>
  <si>
    <t>上海腾科教育科技有限公司</t>
  </si>
  <si>
    <t>上海纽士强医疗科技有限公司</t>
  </si>
  <si>
    <t>上海宏度精细化工有限公司</t>
  </si>
  <si>
    <t>上海镭隆科技发展有限公司</t>
  </si>
  <si>
    <t>上海欧润化妆品有限公司</t>
  </si>
  <si>
    <t>艾地盟上海管理有限公司</t>
  </si>
  <si>
    <t>瑞士素化学（上海）有限公司</t>
  </si>
  <si>
    <t>上海名古屋精密工具股份有限公司</t>
  </si>
  <si>
    <t>丽华（广州）香精香料股份有限公司</t>
  </si>
  <si>
    <t>“蓝桥杯”软件信息技术大赛报名、奖励费</t>
  </si>
  <si>
    <t>上海崟兴数据技术有限公司</t>
  </si>
  <si>
    <t>上海泽稷教育培训有限公司</t>
  </si>
  <si>
    <t>太仓怡安食品有限公司10万、上海乐芙香料有限公司10万、蒋军8万</t>
  </si>
  <si>
    <t>上海东富龙科技股份有限公司</t>
  </si>
  <si>
    <t>浙江野风药业股份有限公司</t>
  </si>
  <si>
    <t>上海稽通实业有限公司</t>
  </si>
  <si>
    <t>众溪实业（上海）有限公司</t>
  </si>
  <si>
    <t>上海辰竹仪表有限公司</t>
  </si>
  <si>
    <t>上海鸠申文化传播股份有限公司</t>
  </si>
  <si>
    <t>京华永业投资有限公司（20万）、广东铭康香精香料有限公司6万</t>
  </si>
  <si>
    <t>丽华（广州）香精香料股份有限公司10万、上海百润投资控股集团股份有限公司10万、广东铭康香精香料有限公司4万</t>
  </si>
  <si>
    <t>上海应翔建筑设计有限公司</t>
  </si>
  <si>
    <t>上海趣医网络科技有限公司（张士野）</t>
  </si>
  <si>
    <t>上海禾泰特种润滑科技股份有限公司</t>
  </si>
  <si>
    <t>郑效东</t>
  </si>
  <si>
    <t>汕头市依明机械股份有限公司</t>
  </si>
  <si>
    <t>基金会</t>
  </si>
  <si>
    <t>基金会、体教部</t>
  </si>
  <si>
    <t>学工部</t>
  </si>
  <si>
    <t>电气学院</t>
  </si>
  <si>
    <t>禾泰精英助学金</t>
  </si>
  <si>
    <t xml:space="preserve"> 趣医网奖学金</t>
  </si>
  <si>
    <t>上海丛麟环保科技有限公司</t>
  </si>
  <si>
    <t>奖助学金</t>
  </si>
  <si>
    <t>宣传部</t>
  </si>
  <si>
    <t>序号</t>
  </si>
  <si>
    <t>校友励志奖“东富龙”奖学金</t>
  </si>
  <si>
    <t>大学生科技创新（东富龙杯大学生竞赛活动）</t>
  </si>
  <si>
    <t>上名精工奖学金</t>
  </si>
  <si>
    <t>筹资费用-银行手续费</t>
  </si>
  <si>
    <t>限定性净资产</t>
  </si>
  <si>
    <t>校庆校友捐赠转入</t>
  </si>
  <si>
    <t>上海皓元医药股份有限公司</t>
  </si>
  <si>
    <t>上海贺益精密机械有限公司</t>
  </si>
  <si>
    <t>微信平台</t>
  </si>
  <si>
    <t>奖助学金</t>
  </si>
  <si>
    <t>奖助学金</t>
  </si>
  <si>
    <t>创新创业奖学金</t>
  </si>
  <si>
    <r>
      <t>奖学金</t>
    </r>
    <r>
      <rPr>
        <sz val="11"/>
        <rFont val="宋体"/>
        <family val="0"/>
      </rPr>
      <t>（三为奖学金）</t>
    </r>
  </si>
  <si>
    <t>学硕先锋奖学金</t>
  </si>
  <si>
    <t>上海前途出国留学服务有限公司</t>
  </si>
  <si>
    <t>灏图科技（上海）有限公司</t>
  </si>
  <si>
    <t>公益事业支出-校庆活动费用</t>
  </si>
  <si>
    <t>公益事业支出-校友活动费用</t>
  </si>
  <si>
    <t>上海众名知识产权代理有限公司</t>
  </si>
  <si>
    <t>上海朴维自控科技有限公司</t>
  </si>
  <si>
    <t>轨道交通学院</t>
  </si>
  <si>
    <t>奖助学金</t>
  </si>
  <si>
    <t>中铁二十四局集团上海铁建工程有限公司</t>
  </si>
  <si>
    <t>上海相宜本草化妆品股份有限公司</t>
  </si>
  <si>
    <t>大学生竞赛</t>
  </si>
  <si>
    <t>公益事业支出-捐赠项目建设</t>
  </si>
  <si>
    <t>富铂（重庆）化工有限公司上海分公司</t>
  </si>
  <si>
    <t>奖助学金</t>
  </si>
  <si>
    <t>缪素琴</t>
  </si>
  <si>
    <t>徐俊</t>
  </si>
  <si>
    <t>学科竞赛-丽华杯3</t>
  </si>
  <si>
    <t>奖助学金-丽华杯</t>
  </si>
  <si>
    <t>上海瑞景进修学院有限公司</t>
  </si>
  <si>
    <t>日通国际物流（中国）有限公司上海分公司</t>
  </si>
  <si>
    <t>建设全开放自助图书馆</t>
  </si>
  <si>
    <t>青蛙王子（中国）日化有限公司</t>
  </si>
  <si>
    <t>外国语学院</t>
  </si>
  <si>
    <t>化工学院</t>
  </si>
  <si>
    <t>上海汇得企业集团有限公司</t>
  </si>
  <si>
    <t>材料科学与工程学院</t>
  </si>
  <si>
    <r>
      <t>奖助学金等1</t>
    </r>
    <r>
      <rPr>
        <sz val="11"/>
        <color indexed="8"/>
        <rFont val="宋体"/>
        <family val="0"/>
      </rPr>
      <t>-5项</t>
    </r>
  </si>
  <si>
    <t>英威达尼龙化工（中国）有限公司</t>
  </si>
  <si>
    <t>高职学院</t>
  </si>
  <si>
    <t>奖学金</t>
  </si>
  <si>
    <t>上海天泽机电有限公司</t>
  </si>
  <si>
    <t>上海瑞帝安生物科技有限公司</t>
  </si>
  <si>
    <t>学科竞赛</t>
  </si>
  <si>
    <t>乐尔福（上海）香精有限公司</t>
  </si>
  <si>
    <t>香料学院（国际化妆品学院）</t>
  </si>
  <si>
    <t>陈培阳</t>
  </si>
  <si>
    <t>经管学院</t>
  </si>
  <si>
    <t>上海万学教育信息咨询有限公司</t>
  </si>
  <si>
    <r>
      <t>奖助学金等1</t>
    </r>
    <r>
      <rPr>
        <sz val="11"/>
        <color indexed="8"/>
        <rFont val="宋体"/>
        <family val="0"/>
      </rPr>
      <t>-4项</t>
    </r>
  </si>
  <si>
    <t>杭州拓刃机械有限公司</t>
  </si>
  <si>
    <t>奖学金</t>
  </si>
  <si>
    <t>科学技术研究院</t>
  </si>
  <si>
    <t>教师队伍建设、教学科研及学科发展</t>
  </si>
  <si>
    <t>林剑</t>
  </si>
  <si>
    <t>支付宝账户</t>
  </si>
  <si>
    <t>基金会（继教）</t>
  </si>
  <si>
    <t>基金会</t>
  </si>
  <si>
    <t>诚意助学基金</t>
  </si>
  <si>
    <t>助学金</t>
  </si>
  <si>
    <t>王敏飞</t>
  </si>
  <si>
    <t>刘福金</t>
  </si>
  <si>
    <t>明学帮困助学基金</t>
  </si>
  <si>
    <t>明学远修无忧助学金</t>
  </si>
  <si>
    <t>学科竞赛、教学科研及学生活动</t>
  </si>
  <si>
    <t>上海常惠照明科技有限公司</t>
  </si>
  <si>
    <r>
      <t>奖助学金等1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项</t>
    </r>
  </si>
  <si>
    <t>月旭科技（上海）股份有限公司</t>
  </si>
  <si>
    <t>奖学金</t>
  </si>
  <si>
    <t>艺术学院</t>
  </si>
  <si>
    <t>天使助学金</t>
  </si>
  <si>
    <t>苏明城</t>
  </si>
  <si>
    <t>陈福强</t>
  </si>
  <si>
    <t>吴志强</t>
  </si>
  <si>
    <t>浙江灵均文化传播有限公司</t>
  </si>
  <si>
    <t>教授奖学金</t>
  </si>
  <si>
    <t>王占勇杜永徐家跃魏立群徐春贾润萍张骋张睿赵喆房永征</t>
  </si>
  <si>
    <t>诚意助学基金</t>
  </si>
  <si>
    <t>城建学院教职工</t>
  </si>
  <si>
    <t>上海市奉贤区柘林镇海湾村村民委员会</t>
  </si>
  <si>
    <t>海湾困难学生励志奖学金</t>
  </si>
  <si>
    <t>上海市奉贤区海湾旅游区管理委员会</t>
  </si>
  <si>
    <t>上美海湾优秀少数民族学生奖学金</t>
  </si>
  <si>
    <t>艺术学院教职工</t>
  </si>
  <si>
    <t>浙江野风药业股份有限公司</t>
  </si>
  <si>
    <t>上海歌安科技有限公司</t>
  </si>
  <si>
    <r>
      <t>奖学金2</t>
    </r>
    <r>
      <rPr>
        <sz val="11"/>
        <rFont val="宋体"/>
        <family val="0"/>
      </rPr>
      <t>45项</t>
    </r>
  </si>
  <si>
    <t>上海弼兴律师事务所</t>
  </si>
  <si>
    <t>奖学金</t>
  </si>
  <si>
    <t>张为</t>
  </si>
  <si>
    <t>学生竞赛</t>
  </si>
  <si>
    <t>何志华</t>
  </si>
  <si>
    <t>浙江海森药业股份有限公司</t>
  </si>
  <si>
    <t>上海罗克环控节能科技股份有限公司</t>
  </si>
  <si>
    <t>上海寻音信息科技有限公司</t>
  </si>
  <si>
    <t>税费</t>
  </si>
  <si>
    <t>卢秀芳</t>
  </si>
  <si>
    <t>圆梦助学金</t>
  </si>
  <si>
    <t>上海市青少年发展基金会</t>
  </si>
  <si>
    <t>孙瑛辉</t>
  </si>
  <si>
    <t>王金</t>
  </si>
  <si>
    <t>支出毕业生就业</t>
  </si>
  <si>
    <t>上海应仝实业有限公司</t>
  </si>
  <si>
    <t>人文学院</t>
  </si>
  <si>
    <t>备注</t>
  </si>
  <si>
    <t>待清算扣税-671</t>
  </si>
  <si>
    <t>待清算扣税-1782</t>
  </si>
  <si>
    <t>应急助学金</t>
  </si>
  <si>
    <t>温晓静</t>
  </si>
  <si>
    <t>吴勇为</t>
  </si>
  <si>
    <t>上海良信电器股份有限公司</t>
  </si>
  <si>
    <t>北京天兴光业照明技术有限公司</t>
  </si>
  <si>
    <t>建设全开放自助图书馆</t>
  </si>
  <si>
    <t>奖助学金</t>
  </si>
  <si>
    <t>奖学金、支持毕业生就业</t>
  </si>
  <si>
    <t>上海市奉贤区应联食品商店</t>
  </si>
  <si>
    <t>奖学金、教师队伍建设</t>
  </si>
  <si>
    <t>优然（上海）生物科技有限公司</t>
  </si>
  <si>
    <t>上海廷亚冷却系统有限公司</t>
  </si>
  <si>
    <t>奖学金</t>
  </si>
  <si>
    <t>聚信国际融资租赁股份有限公司</t>
  </si>
  <si>
    <t>支持毕业生就业、建设全开放自助图书馆</t>
  </si>
  <si>
    <t>张向前</t>
  </si>
  <si>
    <t>教学科研及学科发展</t>
  </si>
  <si>
    <t>上海汇朗化学有限公司</t>
  </si>
  <si>
    <t>何保定</t>
  </si>
  <si>
    <t>香料学院</t>
  </si>
  <si>
    <t>防疫活动</t>
  </si>
  <si>
    <t>李锐</t>
  </si>
  <si>
    <t>科学技术研究院</t>
  </si>
  <si>
    <t>材料科学与工程学院</t>
  </si>
  <si>
    <t>上海广电电气（集团）股份有限公司</t>
  </si>
  <si>
    <t>奖学金、教师队伍建设</t>
  </si>
  <si>
    <t>团委</t>
  </si>
  <si>
    <t>奖学金</t>
  </si>
  <si>
    <t>高祥</t>
  </si>
  <si>
    <t>克吕士科学仪器（上海）有限公司</t>
  </si>
  <si>
    <t>学校基建项目</t>
  </si>
  <si>
    <t>亚什兰（中国）投资有限公司</t>
  </si>
  <si>
    <t>养生堂（上海）化妆品研发有限公司</t>
  </si>
  <si>
    <t>德之馨香精香料（南通）有限公司</t>
  </si>
  <si>
    <t>嘉法狮（上海）贸易有限公司</t>
  </si>
  <si>
    <t>货币捐赠人</t>
  </si>
  <si>
    <t>基金会</t>
  </si>
  <si>
    <t>实物捐赠人</t>
  </si>
  <si>
    <t>上海汇得企业集团有限公司</t>
  </si>
  <si>
    <t>月旭科技（上海）股份有限公司</t>
  </si>
  <si>
    <t>上海姚记科技股份有限公司</t>
  </si>
  <si>
    <t>限定性净资产</t>
  </si>
  <si>
    <t>非限定性净资产</t>
  </si>
  <si>
    <t>抗疫活动</t>
  </si>
  <si>
    <t>浙江中顺纸业有限公司</t>
  </si>
  <si>
    <t>盐城宇嘉科技有限公司</t>
  </si>
  <si>
    <t>上海百好博生物科技有限公司</t>
  </si>
  <si>
    <t>帝斯曼维生素（上海）有限公司</t>
  </si>
  <si>
    <t>上海博烁实业有限公司</t>
  </si>
  <si>
    <t>学科竞赛、学生活动及实践</t>
  </si>
  <si>
    <r>
      <t>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2年度上海应用技术大学教育发展基金会收支表</t>
    </r>
  </si>
  <si>
    <r>
      <t>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2年度上海应用技术大学教育发展基金会收支表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</si>
</sst>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000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7" fontId="2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76" fontId="5" fillId="11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176" fontId="5" fillId="13" borderId="11" xfId="0" applyNumberFormat="1" applyFont="1" applyFill="1" applyBorder="1" applyAlignment="1">
      <alignment horizontal="right" vertical="center"/>
    </xf>
    <xf numFmtId="176" fontId="5" fillId="16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47" fillId="0" borderId="1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tabSelected="1" zoomScalePageLayoutView="0" workbookViewId="0" topLeftCell="A1">
      <selection activeCell="N5" sqref="N5"/>
    </sheetView>
  </sheetViews>
  <sheetFormatPr defaultColWidth="9.140625" defaultRowHeight="21.75" customHeight="1"/>
  <cols>
    <col min="1" max="1" width="4.7109375" style="0" customWidth="1"/>
    <col min="2" max="2" width="5.28125" style="0" bestFit="1" customWidth="1"/>
    <col min="3" max="3" width="26.421875" style="0" customWidth="1"/>
    <col min="4" max="4" width="13.8515625" style="0" customWidth="1"/>
    <col min="5" max="5" width="15.28125" style="0" customWidth="1"/>
    <col min="6" max="6" width="16.140625" style="0" customWidth="1"/>
    <col min="7" max="7" width="15.00390625" style="0" customWidth="1"/>
    <col min="8" max="8" width="13.00390625" style="0" customWidth="1"/>
    <col min="9" max="9" width="11.00390625" style="0" customWidth="1"/>
    <col min="10" max="10" width="16.140625" style="0" customWidth="1"/>
    <col min="11" max="11" width="14.140625" style="0" customWidth="1"/>
    <col min="12" max="12" width="15.00390625" style="0" bestFit="1" customWidth="1"/>
    <col min="13" max="13" width="11.7109375" style="0" customWidth="1"/>
    <col min="14" max="14" width="12.7109375" style="0" customWidth="1"/>
    <col min="15" max="15" width="12.7109375" style="111" customWidth="1"/>
    <col min="16" max="16" width="9.140625" style="0" customWidth="1"/>
    <col min="17" max="17" width="13.57421875" style="0" customWidth="1"/>
    <col min="18" max="18" width="12.140625" style="0" customWidth="1"/>
    <col min="19" max="19" width="13.28125" style="0" customWidth="1"/>
    <col min="20" max="20" width="13.421875" style="0" customWidth="1"/>
    <col min="21" max="21" width="11.421875" style="0" customWidth="1"/>
    <col min="22" max="22" width="12.00390625" style="0" customWidth="1"/>
    <col min="23" max="24" width="17.00390625" style="0" bestFit="1" customWidth="1"/>
    <col min="26" max="26" width="11.57421875" style="0" bestFit="1" customWidth="1"/>
  </cols>
  <sheetData>
    <row r="1" spans="1:24" ht="21.75" customHeight="1">
      <c r="A1" s="168" t="s">
        <v>267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5" s="12" customFormat="1" ht="27" customHeight="1">
      <c r="A2" s="169" t="s">
        <v>0</v>
      </c>
      <c r="B2" s="171" t="s">
        <v>105</v>
      </c>
      <c r="C2" s="173" t="s">
        <v>52</v>
      </c>
      <c r="D2" s="174"/>
      <c r="E2" s="175" t="s">
        <v>56</v>
      </c>
      <c r="F2" s="177" t="s">
        <v>19</v>
      </c>
      <c r="G2" s="177"/>
      <c r="H2" s="177"/>
      <c r="I2" s="177"/>
      <c r="J2" s="178"/>
      <c r="K2" s="182" t="s">
        <v>21</v>
      </c>
      <c r="L2" s="177"/>
      <c r="M2" s="177"/>
      <c r="N2" s="177"/>
      <c r="O2" s="178"/>
      <c r="P2" s="182" t="s">
        <v>20</v>
      </c>
      <c r="Q2" s="177"/>
      <c r="R2" s="177"/>
      <c r="S2" s="177"/>
      <c r="T2" s="177"/>
      <c r="U2" s="177"/>
      <c r="V2" s="178"/>
      <c r="W2" s="2" t="s">
        <v>27</v>
      </c>
      <c r="X2" s="3" t="s">
        <v>22</v>
      </c>
      <c r="Y2" s="119" t="s">
        <v>213</v>
      </c>
    </row>
    <row r="3" spans="1:25" s="5" customFormat="1" ht="27">
      <c r="A3" s="170"/>
      <c r="B3" s="172"/>
      <c r="C3" s="150" t="s">
        <v>251</v>
      </c>
      <c r="D3" s="25" t="s">
        <v>53</v>
      </c>
      <c r="E3" s="176"/>
      <c r="F3" s="15" t="s">
        <v>8</v>
      </c>
      <c r="G3" s="4" t="s">
        <v>9</v>
      </c>
      <c r="H3" s="4" t="s">
        <v>10</v>
      </c>
      <c r="I3" s="4" t="s">
        <v>31</v>
      </c>
      <c r="J3" s="4" t="s">
        <v>11</v>
      </c>
      <c r="K3" s="9" t="s">
        <v>29</v>
      </c>
      <c r="L3" s="69" t="s">
        <v>131</v>
      </c>
      <c r="M3" s="66" t="s">
        <v>123</v>
      </c>
      <c r="N3" s="66" t="s">
        <v>122</v>
      </c>
      <c r="O3" s="166" t="s">
        <v>204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4" t="s">
        <v>109</v>
      </c>
      <c r="W3" s="4" t="s">
        <v>11</v>
      </c>
      <c r="X3" s="4" t="s">
        <v>18</v>
      </c>
      <c r="Y3" s="117"/>
    </row>
    <row r="4" spans="1:25" s="12" customFormat="1" ht="19.5" customHeight="1">
      <c r="A4" s="183" t="s">
        <v>258</v>
      </c>
      <c r="B4" s="10">
        <v>1</v>
      </c>
      <c r="C4" s="42" t="s">
        <v>3</v>
      </c>
      <c r="D4" s="36" t="s">
        <v>96</v>
      </c>
      <c r="E4" s="26" t="s">
        <v>57</v>
      </c>
      <c r="F4" s="6">
        <v>738048.3099999999</v>
      </c>
      <c r="G4" s="47"/>
      <c r="H4" s="6">
        <v>54690.72</v>
      </c>
      <c r="I4" s="6">
        <v>126.96</v>
      </c>
      <c r="J4" s="6">
        <f>SUM(F4:I4)</f>
        <v>792865.9899999999</v>
      </c>
      <c r="K4" s="47"/>
      <c r="L4" s="47"/>
      <c r="M4" s="47"/>
      <c r="N4" s="47"/>
      <c r="O4" s="47"/>
      <c r="P4" s="8">
        <v>432</v>
      </c>
      <c r="Q4" s="8"/>
      <c r="R4" s="8">
        <v>26</v>
      </c>
      <c r="S4" s="8"/>
      <c r="T4" s="8">
        <v>12</v>
      </c>
      <c r="U4" s="8"/>
      <c r="V4" s="8">
        <v>2354</v>
      </c>
      <c r="W4" s="6">
        <f>SUM(K4:V4)</f>
        <v>2824</v>
      </c>
      <c r="X4" s="6">
        <f>J4-W4</f>
        <v>790041.9899999999</v>
      </c>
      <c r="Y4" s="97"/>
    </row>
    <row r="5" spans="1:25" s="12" customFormat="1" ht="19.5" customHeight="1">
      <c r="A5" s="184"/>
      <c r="B5" s="10">
        <v>2</v>
      </c>
      <c r="C5" s="105" t="s">
        <v>205</v>
      </c>
      <c r="D5" s="36" t="s">
        <v>96</v>
      </c>
      <c r="E5" s="97" t="s">
        <v>57</v>
      </c>
      <c r="F5" s="6">
        <v>530</v>
      </c>
      <c r="G5" s="47"/>
      <c r="H5" s="6"/>
      <c r="I5" s="6"/>
      <c r="J5" s="6">
        <f aca="true" t="shared" si="0" ref="J5:J68">SUM(F5:I5)</f>
        <v>530</v>
      </c>
      <c r="K5" s="47"/>
      <c r="L5" s="47"/>
      <c r="M5" s="47"/>
      <c r="N5" s="47"/>
      <c r="O5" s="47"/>
      <c r="P5" s="8"/>
      <c r="Q5" s="8"/>
      <c r="R5" s="8"/>
      <c r="S5" s="8"/>
      <c r="T5" s="8"/>
      <c r="U5" s="8"/>
      <c r="V5" s="8"/>
      <c r="W5" s="6">
        <f aca="true" t="shared" si="1" ref="W5:W68">SUM(K5:V5)</f>
        <v>0</v>
      </c>
      <c r="X5" s="6">
        <f aca="true" t="shared" si="2" ref="X5:X68">J5-W5</f>
        <v>530</v>
      </c>
      <c r="Y5" s="97"/>
    </row>
    <row r="6" spans="1:25" s="12" customFormat="1" ht="19.5" customHeight="1">
      <c r="A6" s="184"/>
      <c r="B6" s="10">
        <v>3</v>
      </c>
      <c r="C6" s="56" t="s">
        <v>114</v>
      </c>
      <c r="D6" s="36" t="s">
        <v>96</v>
      </c>
      <c r="E6" s="26" t="s">
        <v>57</v>
      </c>
      <c r="F6" s="6">
        <v>71871.41</v>
      </c>
      <c r="G6" s="47">
        <v>53490.09</v>
      </c>
      <c r="H6" s="6"/>
      <c r="I6" s="6"/>
      <c r="J6" s="6">
        <f t="shared" si="0"/>
        <v>125361.5</v>
      </c>
      <c r="K6" s="47"/>
      <c r="L6" s="47"/>
      <c r="M6" s="47"/>
      <c r="N6" s="47"/>
      <c r="O6" s="47"/>
      <c r="P6" s="8"/>
      <c r="Q6" s="8"/>
      <c r="R6" s="8"/>
      <c r="S6" s="8"/>
      <c r="T6" s="8"/>
      <c r="U6" s="8"/>
      <c r="V6" s="7"/>
      <c r="W6" s="6">
        <f t="shared" si="1"/>
        <v>0</v>
      </c>
      <c r="X6" s="6">
        <f t="shared" si="2"/>
        <v>125361.5</v>
      </c>
      <c r="Y6" s="97"/>
    </row>
    <row r="7" spans="1:25" s="12" customFormat="1" ht="19.5" customHeight="1">
      <c r="A7" s="184"/>
      <c r="B7" s="10">
        <v>4</v>
      </c>
      <c r="C7" s="86" t="s">
        <v>164</v>
      </c>
      <c r="D7" s="36" t="s">
        <v>96</v>
      </c>
      <c r="E7" s="84" t="s">
        <v>57</v>
      </c>
      <c r="F7" s="6">
        <v>1205</v>
      </c>
      <c r="G7" s="47">
        <v>50</v>
      </c>
      <c r="H7" s="6"/>
      <c r="I7" s="6"/>
      <c r="J7" s="6">
        <f t="shared" si="0"/>
        <v>1255</v>
      </c>
      <c r="K7" s="47"/>
      <c r="L7" s="47"/>
      <c r="M7" s="47"/>
      <c r="N7" s="47"/>
      <c r="O7" s="47"/>
      <c r="P7" s="8"/>
      <c r="Q7" s="8"/>
      <c r="R7" s="8"/>
      <c r="S7" s="8"/>
      <c r="T7" s="8"/>
      <c r="U7" s="8"/>
      <c r="V7" s="7"/>
      <c r="W7" s="6">
        <f t="shared" si="1"/>
        <v>0</v>
      </c>
      <c r="X7" s="6">
        <f t="shared" si="2"/>
        <v>1255</v>
      </c>
      <c r="Y7" s="97"/>
    </row>
    <row r="8" spans="1:25" s="12" customFormat="1" ht="19.5" customHeight="1">
      <c r="A8" s="184"/>
      <c r="B8" s="10">
        <v>5</v>
      </c>
      <c r="C8" s="42" t="s">
        <v>23</v>
      </c>
      <c r="D8" s="36" t="s">
        <v>96</v>
      </c>
      <c r="E8" s="26" t="s">
        <v>57</v>
      </c>
      <c r="F8" s="6">
        <v>85306.83</v>
      </c>
      <c r="G8" s="47"/>
      <c r="H8" s="6"/>
      <c r="I8" s="6"/>
      <c r="J8" s="6">
        <f t="shared" si="0"/>
        <v>85306.83</v>
      </c>
      <c r="K8" s="47"/>
      <c r="L8" s="47"/>
      <c r="M8" s="47"/>
      <c r="N8" s="47"/>
      <c r="O8" s="47"/>
      <c r="P8" s="8"/>
      <c r="Q8" s="8"/>
      <c r="R8" s="8"/>
      <c r="S8" s="8"/>
      <c r="T8" s="8"/>
      <c r="U8" s="8"/>
      <c r="V8" s="7"/>
      <c r="W8" s="6">
        <f t="shared" si="1"/>
        <v>0</v>
      </c>
      <c r="X8" s="6">
        <f t="shared" si="2"/>
        <v>85306.83</v>
      </c>
      <c r="Y8" s="97"/>
    </row>
    <row r="9" spans="1:25" s="12" customFormat="1" ht="19.5" customHeight="1">
      <c r="A9" s="184"/>
      <c r="B9" s="10">
        <v>6</v>
      </c>
      <c r="C9" s="31" t="s">
        <v>88</v>
      </c>
      <c r="D9" s="36" t="s">
        <v>96</v>
      </c>
      <c r="E9" s="26" t="s">
        <v>57</v>
      </c>
      <c r="F9" s="6">
        <v>68.45999999999913</v>
      </c>
      <c r="G9" s="8"/>
      <c r="H9" s="7"/>
      <c r="I9" s="7"/>
      <c r="J9" s="6">
        <f t="shared" si="0"/>
        <v>68.45999999999913</v>
      </c>
      <c r="K9" s="47"/>
      <c r="L9" s="47"/>
      <c r="M9" s="47"/>
      <c r="N9" s="47"/>
      <c r="O9" s="47"/>
      <c r="P9" s="8"/>
      <c r="Q9" s="8"/>
      <c r="R9" s="8"/>
      <c r="S9" s="8"/>
      <c r="T9" s="8"/>
      <c r="U9" s="8"/>
      <c r="V9" s="7"/>
      <c r="W9" s="6">
        <f t="shared" si="1"/>
        <v>0</v>
      </c>
      <c r="X9" s="6">
        <f t="shared" si="2"/>
        <v>68.45999999999913</v>
      </c>
      <c r="Y9" s="97"/>
    </row>
    <row r="10" spans="1:25" s="12" customFormat="1" ht="19.5" customHeight="1">
      <c r="A10" s="184"/>
      <c r="B10" s="10">
        <v>7</v>
      </c>
      <c r="C10" s="24" t="s">
        <v>25</v>
      </c>
      <c r="D10" s="36" t="s">
        <v>97</v>
      </c>
      <c r="E10" s="26" t="s">
        <v>57</v>
      </c>
      <c r="F10" s="6">
        <v>45000</v>
      </c>
      <c r="G10" s="47"/>
      <c r="H10" s="6"/>
      <c r="I10" s="6"/>
      <c r="J10" s="6">
        <f t="shared" si="0"/>
        <v>45000</v>
      </c>
      <c r="K10" s="47"/>
      <c r="L10" s="47"/>
      <c r="M10" s="47"/>
      <c r="N10" s="47"/>
      <c r="O10" s="47"/>
      <c r="P10" s="8"/>
      <c r="Q10" s="8"/>
      <c r="R10" s="8"/>
      <c r="S10" s="8"/>
      <c r="T10" s="8"/>
      <c r="U10" s="8"/>
      <c r="V10" s="7"/>
      <c r="W10" s="6">
        <f t="shared" si="1"/>
        <v>0</v>
      </c>
      <c r="X10" s="6">
        <f t="shared" si="2"/>
        <v>45000</v>
      </c>
      <c r="Y10" s="97"/>
    </row>
    <row r="11" spans="1:25" s="12" customFormat="1" ht="19.5" customHeight="1">
      <c r="A11" s="184"/>
      <c r="B11" s="10">
        <v>8</v>
      </c>
      <c r="C11" s="24" t="s">
        <v>26</v>
      </c>
      <c r="D11" s="36" t="s">
        <v>96</v>
      </c>
      <c r="E11" s="26" t="s">
        <v>57</v>
      </c>
      <c r="F11" s="6">
        <v>2800</v>
      </c>
      <c r="G11" s="47"/>
      <c r="H11" s="6"/>
      <c r="I11" s="6"/>
      <c r="J11" s="6">
        <f t="shared" si="0"/>
        <v>2800</v>
      </c>
      <c r="K11" s="47"/>
      <c r="L11" s="47"/>
      <c r="M11" s="47"/>
      <c r="N11" s="47"/>
      <c r="O11" s="47"/>
      <c r="P11" s="8"/>
      <c r="Q11" s="8"/>
      <c r="R11" s="8"/>
      <c r="S11" s="8"/>
      <c r="T11" s="8"/>
      <c r="U11" s="8"/>
      <c r="V11" s="7"/>
      <c r="W11" s="6">
        <f t="shared" si="1"/>
        <v>0</v>
      </c>
      <c r="X11" s="6">
        <f t="shared" si="2"/>
        <v>2800</v>
      </c>
      <c r="Y11" s="97"/>
    </row>
    <row r="12" spans="1:25" s="12" customFormat="1" ht="19.5" customHeight="1">
      <c r="A12" s="184"/>
      <c r="B12" s="10">
        <v>9</v>
      </c>
      <c r="C12" s="23" t="s">
        <v>24</v>
      </c>
      <c r="D12" s="36" t="s">
        <v>96</v>
      </c>
      <c r="E12" s="26" t="s">
        <v>57</v>
      </c>
      <c r="F12" s="6">
        <v>975154.27</v>
      </c>
      <c r="G12" s="47"/>
      <c r="H12" s="6"/>
      <c r="I12" s="6"/>
      <c r="J12" s="6">
        <f t="shared" si="0"/>
        <v>975154.27</v>
      </c>
      <c r="K12" s="47"/>
      <c r="L12" s="47">
        <v>135933.27</v>
      </c>
      <c r="M12" s="47"/>
      <c r="N12" s="47"/>
      <c r="O12" s="47"/>
      <c r="P12" s="8"/>
      <c r="Q12" s="8"/>
      <c r="R12" s="8"/>
      <c r="S12" s="8"/>
      <c r="T12" s="8"/>
      <c r="U12" s="8"/>
      <c r="V12" s="7"/>
      <c r="W12" s="6">
        <f t="shared" si="1"/>
        <v>135933.27</v>
      </c>
      <c r="X12" s="6">
        <f t="shared" si="2"/>
        <v>839221</v>
      </c>
      <c r="Y12" s="97"/>
    </row>
    <row r="13" spans="1:25" s="12" customFormat="1" ht="19.5" customHeight="1">
      <c r="A13" s="184"/>
      <c r="B13" s="10">
        <v>10</v>
      </c>
      <c r="C13" s="38" t="s">
        <v>4</v>
      </c>
      <c r="D13" s="36" t="s">
        <v>96</v>
      </c>
      <c r="E13" s="26" t="s">
        <v>57</v>
      </c>
      <c r="F13" s="6">
        <v>33655</v>
      </c>
      <c r="G13" s="8"/>
      <c r="H13" s="7"/>
      <c r="I13" s="7"/>
      <c r="J13" s="6">
        <f t="shared" si="0"/>
        <v>33655</v>
      </c>
      <c r="K13" s="47"/>
      <c r="L13" s="47"/>
      <c r="M13" s="47"/>
      <c r="N13" s="47"/>
      <c r="O13" s="47"/>
      <c r="P13" s="8"/>
      <c r="Q13" s="8"/>
      <c r="R13" s="8"/>
      <c r="S13" s="8"/>
      <c r="T13" s="8"/>
      <c r="U13" s="8"/>
      <c r="V13" s="7"/>
      <c r="W13" s="6">
        <f t="shared" si="1"/>
        <v>0</v>
      </c>
      <c r="X13" s="6">
        <f t="shared" si="2"/>
        <v>33655</v>
      </c>
      <c r="Y13" s="97"/>
    </row>
    <row r="14" spans="1:25" s="12" customFormat="1" ht="19.5" customHeight="1">
      <c r="A14" s="184"/>
      <c r="B14" s="10">
        <v>11</v>
      </c>
      <c r="C14" s="38" t="s">
        <v>5</v>
      </c>
      <c r="D14" s="36" t="s">
        <v>96</v>
      </c>
      <c r="E14" s="26" t="s">
        <v>57</v>
      </c>
      <c r="F14" s="6">
        <v>4150</v>
      </c>
      <c r="G14" s="8"/>
      <c r="H14" s="7"/>
      <c r="I14" s="7"/>
      <c r="J14" s="6">
        <f t="shared" si="0"/>
        <v>4150</v>
      </c>
      <c r="K14" s="47"/>
      <c r="L14" s="47"/>
      <c r="M14" s="47"/>
      <c r="N14" s="47"/>
      <c r="O14" s="47"/>
      <c r="P14" s="8"/>
      <c r="Q14" s="8"/>
      <c r="R14" s="8"/>
      <c r="S14" s="8"/>
      <c r="T14" s="8"/>
      <c r="U14" s="8"/>
      <c r="V14" s="7"/>
      <c r="W14" s="6">
        <f t="shared" si="1"/>
        <v>0</v>
      </c>
      <c r="X14" s="6">
        <f t="shared" si="2"/>
        <v>4150</v>
      </c>
      <c r="Y14" s="97"/>
    </row>
    <row r="15" spans="1:25" s="12" customFormat="1" ht="19.5" customHeight="1">
      <c r="A15" s="184"/>
      <c r="B15" s="10">
        <v>12</v>
      </c>
      <c r="C15" s="35" t="s">
        <v>49</v>
      </c>
      <c r="D15" s="37" t="s">
        <v>96</v>
      </c>
      <c r="E15" s="26" t="s">
        <v>57</v>
      </c>
      <c r="F15" s="6">
        <v>26000</v>
      </c>
      <c r="G15" s="8"/>
      <c r="H15" s="7"/>
      <c r="I15" s="7"/>
      <c r="J15" s="6">
        <f t="shared" si="0"/>
        <v>26000</v>
      </c>
      <c r="K15" s="47"/>
      <c r="L15" s="47"/>
      <c r="M15" s="47"/>
      <c r="N15" s="47"/>
      <c r="O15" s="47"/>
      <c r="P15" s="8"/>
      <c r="Q15" s="8"/>
      <c r="R15" s="8"/>
      <c r="S15" s="8"/>
      <c r="T15" s="8"/>
      <c r="U15" s="8"/>
      <c r="V15" s="7"/>
      <c r="W15" s="6">
        <f t="shared" si="1"/>
        <v>0</v>
      </c>
      <c r="X15" s="6">
        <f t="shared" si="2"/>
        <v>26000</v>
      </c>
      <c r="Y15" s="97"/>
    </row>
    <row r="16" spans="1:25" s="12" customFormat="1" ht="19.5" customHeight="1">
      <c r="A16" s="184"/>
      <c r="B16" s="10">
        <v>13</v>
      </c>
      <c r="C16" s="38" t="s">
        <v>32</v>
      </c>
      <c r="D16" s="37" t="s">
        <v>96</v>
      </c>
      <c r="E16" s="26" t="s">
        <v>57</v>
      </c>
      <c r="F16" s="6">
        <v>50000</v>
      </c>
      <c r="G16" s="8"/>
      <c r="H16" s="7"/>
      <c r="I16" s="7"/>
      <c r="J16" s="6">
        <f t="shared" si="0"/>
        <v>50000</v>
      </c>
      <c r="K16" s="47"/>
      <c r="L16" s="47"/>
      <c r="M16" s="47"/>
      <c r="N16" s="47"/>
      <c r="O16" s="47"/>
      <c r="P16" s="8"/>
      <c r="Q16" s="8"/>
      <c r="R16" s="8"/>
      <c r="S16" s="8"/>
      <c r="T16" s="8"/>
      <c r="U16" s="8"/>
      <c r="V16" s="7"/>
      <c r="W16" s="6">
        <f t="shared" si="1"/>
        <v>0</v>
      </c>
      <c r="X16" s="6">
        <f t="shared" si="2"/>
        <v>50000</v>
      </c>
      <c r="Y16" s="97"/>
    </row>
    <row r="17" spans="1:25" s="12" customFormat="1" ht="19.5" customHeight="1">
      <c r="A17" s="184"/>
      <c r="B17" s="10">
        <v>14</v>
      </c>
      <c r="C17" s="128" t="s">
        <v>224</v>
      </c>
      <c r="D17" s="37" t="s">
        <v>96</v>
      </c>
      <c r="E17" s="97" t="s">
        <v>57</v>
      </c>
      <c r="F17" s="6">
        <v>0</v>
      </c>
      <c r="G17" s="8">
        <v>26000</v>
      </c>
      <c r="H17" s="7"/>
      <c r="I17" s="7"/>
      <c r="J17" s="6">
        <f t="shared" si="0"/>
        <v>26000</v>
      </c>
      <c r="K17" s="47"/>
      <c r="L17" s="47"/>
      <c r="M17" s="47"/>
      <c r="N17" s="47"/>
      <c r="O17" s="47"/>
      <c r="P17" s="8"/>
      <c r="Q17" s="8"/>
      <c r="R17" s="8"/>
      <c r="S17" s="8"/>
      <c r="T17" s="8"/>
      <c r="U17" s="8"/>
      <c r="V17" s="7"/>
      <c r="W17" s="6">
        <f t="shared" si="1"/>
        <v>0</v>
      </c>
      <c r="X17" s="6">
        <f t="shared" si="2"/>
        <v>26000</v>
      </c>
      <c r="Y17" s="97"/>
    </row>
    <row r="18" spans="1:25" s="55" customFormat="1" ht="19.5" customHeight="1">
      <c r="A18" s="185" t="s">
        <v>257</v>
      </c>
      <c r="B18" s="10">
        <v>1</v>
      </c>
      <c r="C18" s="72" t="s">
        <v>138</v>
      </c>
      <c r="D18" s="88" t="s">
        <v>165</v>
      </c>
      <c r="E18" s="149" t="s">
        <v>246</v>
      </c>
      <c r="F18" s="6">
        <v>190000</v>
      </c>
      <c r="G18" s="8"/>
      <c r="H18" s="8"/>
      <c r="I18" s="8"/>
      <c r="J18" s="6">
        <f t="shared" si="0"/>
        <v>190000</v>
      </c>
      <c r="K18" s="47"/>
      <c r="L18" s="47">
        <v>190000</v>
      </c>
      <c r="M18" s="47"/>
      <c r="N18" s="47"/>
      <c r="O18" s="47"/>
      <c r="P18" s="8"/>
      <c r="Q18" s="8"/>
      <c r="R18" s="8"/>
      <c r="S18" s="8"/>
      <c r="T18" s="8"/>
      <c r="U18" s="8"/>
      <c r="V18" s="8"/>
      <c r="W18" s="6">
        <f t="shared" si="1"/>
        <v>190000</v>
      </c>
      <c r="X18" s="6">
        <f t="shared" si="2"/>
        <v>0</v>
      </c>
      <c r="Y18" s="99"/>
    </row>
    <row r="19" spans="1:25" s="55" customFormat="1" ht="19.5" customHeight="1">
      <c r="A19" s="186"/>
      <c r="B19" s="10">
        <v>2</v>
      </c>
      <c r="C19" s="87" t="s">
        <v>164</v>
      </c>
      <c r="D19" s="88" t="s">
        <v>166</v>
      </c>
      <c r="E19" s="90" t="s">
        <v>167</v>
      </c>
      <c r="F19" s="6">
        <v>0</v>
      </c>
      <c r="G19" s="8"/>
      <c r="H19" s="8"/>
      <c r="I19" s="8"/>
      <c r="J19" s="6">
        <f t="shared" si="0"/>
        <v>0</v>
      </c>
      <c r="K19" s="47"/>
      <c r="L19" s="47"/>
      <c r="M19" s="47"/>
      <c r="N19" s="47"/>
      <c r="O19" s="47"/>
      <c r="P19" s="8"/>
      <c r="Q19" s="8"/>
      <c r="R19" s="8"/>
      <c r="S19" s="8"/>
      <c r="T19" s="8"/>
      <c r="U19" s="8"/>
      <c r="V19" s="8"/>
      <c r="W19" s="6">
        <f t="shared" si="1"/>
        <v>0</v>
      </c>
      <c r="X19" s="6">
        <f t="shared" si="2"/>
        <v>0</v>
      </c>
      <c r="Y19" s="99"/>
    </row>
    <row r="20" spans="1:25" s="12" customFormat="1" ht="19.5" customHeight="1">
      <c r="A20" s="186"/>
      <c r="B20" s="10">
        <v>3</v>
      </c>
      <c r="C20" s="89" t="s">
        <v>36</v>
      </c>
      <c r="D20" s="45" t="s">
        <v>96</v>
      </c>
      <c r="E20" s="16" t="s">
        <v>37</v>
      </c>
      <c r="F20" s="6">
        <v>157200</v>
      </c>
      <c r="G20" s="8"/>
      <c r="H20" s="7"/>
      <c r="I20" s="7"/>
      <c r="J20" s="6">
        <f t="shared" si="0"/>
        <v>157200</v>
      </c>
      <c r="K20" s="47"/>
      <c r="L20" s="47"/>
      <c r="M20" s="47"/>
      <c r="N20" s="47"/>
      <c r="O20" s="47"/>
      <c r="P20" s="8"/>
      <c r="Q20" s="8"/>
      <c r="R20" s="8"/>
      <c r="S20" s="8"/>
      <c r="T20" s="8"/>
      <c r="U20" s="8"/>
      <c r="V20" s="7"/>
      <c r="W20" s="6">
        <f t="shared" si="1"/>
        <v>0</v>
      </c>
      <c r="X20" s="6">
        <f t="shared" si="2"/>
        <v>157200</v>
      </c>
      <c r="Y20" s="97"/>
    </row>
    <row r="21" spans="1:25" s="12" customFormat="1" ht="24.75" customHeight="1">
      <c r="A21" s="186"/>
      <c r="B21" s="10">
        <v>4</v>
      </c>
      <c r="C21" s="64" t="s">
        <v>44</v>
      </c>
      <c r="D21" s="45" t="s">
        <v>96</v>
      </c>
      <c r="E21" s="21" t="s">
        <v>43</v>
      </c>
      <c r="F21" s="6">
        <v>389508.65999999986</v>
      </c>
      <c r="G21" s="8"/>
      <c r="H21" s="7">
        <v>2050.49</v>
      </c>
      <c r="I21" s="7"/>
      <c r="J21" s="6">
        <f t="shared" si="0"/>
        <v>391559.14999999985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  <c r="W21" s="6">
        <f t="shared" si="1"/>
        <v>0</v>
      </c>
      <c r="X21" s="6">
        <f t="shared" si="2"/>
        <v>391559.14999999985</v>
      </c>
      <c r="Y21" s="97"/>
    </row>
    <row r="22" spans="1:25" s="12" customFormat="1" ht="19.5" customHeight="1">
      <c r="A22" s="186"/>
      <c r="B22" s="10">
        <v>5</v>
      </c>
      <c r="C22" s="64" t="s">
        <v>44</v>
      </c>
      <c r="D22" s="45" t="s">
        <v>104</v>
      </c>
      <c r="E22" s="22" t="s">
        <v>45</v>
      </c>
      <c r="F22" s="6">
        <v>43657.34</v>
      </c>
      <c r="G22" s="8"/>
      <c r="H22" s="7">
        <v>229.83</v>
      </c>
      <c r="I22" s="7"/>
      <c r="J22" s="6">
        <f t="shared" si="0"/>
        <v>43887.17</v>
      </c>
      <c r="K22" s="8"/>
      <c r="L22" s="8">
        <v>14600</v>
      </c>
      <c r="M22" s="8"/>
      <c r="N22" s="8"/>
      <c r="O22" s="8"/>
      <c r="P22" s="8"/>
      <c r="Q22" s="8"/>
      <c r="R22" s="8"/>
      <c r="S22" s="8"/>
      <c r="T22" s="8"/>
      <c r="U22" s="8"/>
      <c r="V22" s="7"/>
      <c r="W22" s="6">
        <f t="shared" si="1"/>
        <v>14600</v>
      </c>
      <c r="X22" s="6">
        <f t="shared" si="2"/>
        <v>29287.17</v>
      </c>
      <c r="Y22" s="97"/>
    </row>
    <row r="23" spans="1:25" s="54" customFormat="1" ht="19.5" customHeight="1">
      <c r="A23" s="186"/>
      <c r="B23" s="10">
        <v>6</v>
      </c>
      <c r="C23" s="125" t="s">
        <v>41</v>
      </c>
      <c r="D23" s="131" t="s">
        <v>98</v>
      </c>
      <c r="E23" s="59" t="s">
        <v>116</v>
      </c>
      <c r="F23" s="6">
        <v>4849178.51</v>
      </c>
      <c r="G23" s="71"/>
      <c r="H23" s="53">
        <v>25948.89</v>
      </c>
      <c r="I23" s="53"/>
      <c r="J23" s="6">
        <f t="shared" si="0"/>
        <v>4875127.399999999</v>
      </c>
      <c r="K23" s="71">
        <v>80000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53"/>
      <c r="W23" s="6">
        <f t="shared" si="1"/>
        <v>80000</v>
      </c>
      <c r="X23" s="6">
        <f t="shared" si="2"/>
        <v>4795127.399999999</v>
      </c>
      <c r="Y23" s="97"/>
    </row>
    <row r="24" spans="1:25" s="12" customFormat="1" ht="19.5" customHeight="1">
      <c r="A24" s="186"/>
      <c r="B24" s="10">
        <v>7</v>
      </c>
      <c r="C24" s="60" t="s">
        <v>42</v>
      </c>
      <c r="D24" s="131" t="s">
        <v>98</v>
      </c>
      <c r="E24" s="20" t="s">
        <v>40</v>
      </c>
      <c r="F24" s="6">
        <v>3142240.32</v>
      </c>
      <c r="G24" s="8"/>
      <c r="H24" s="7">
        <v>16541.69</v>
      </c>
      <c r="I24" s="7"/>
      <c r="J24" s="6">
        <f t="shared" si="0"/>
        <v>3158782.01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"/>
      <c r="W24" s="6">
        <f t="shared" si="1"/>
        <v>0</v>
      </c>
      <c r="X24" s="6">
        <f t="shared" si="2"/>
        <v>3158782.01</v>
      </c>
      <c r="Y24" s="97"/>
    </row>
    <row r="25" spans="1:25" s="52" customFormat="1" ht="19.5" customHeight="1">
      <c r="A25" s="186"/>
      <c r="B25" s="10">
        <v>8</v>
      </c>
      <c r="C25" s="155" t="s">
        <v>46</v>
      </c>
      <c r="D25" s="147" t="s">
        <v>98</v>
      </c>
      <c r="E25" s="156" t="s">
        <v>116</v>
      </c>
      <c r="F25" s="47">
        <v>20000</v>
      </c>
      <c r="G25" s="8">
        <v>100000</v>
      </c>
      <c r="H25" s="8"/>
      <c r="I25" s="8"/>
      <c r="J25" s="6">
        <f t="shared" si="0"/>
        <v>120000</v>
      </c>
      <c r="K25" s="8">
        <v>100000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6">
        <f t="shared" si="1"/>
        <v>100000</v>
      </c>
      <c r="X25" s="6">
        <f t="shared" si="2"/>
        <v>20000</v>
      </c>
      <c r="Y25" s="138"/>
    </row>
    <row r="26" spans="1:25" s="12" customFormat="1" ht="19.5" customHeight="1">
      <c r="A26" s="186"/>
      <c r="B26" s="10">
        <v>9</v>
      </c>
      <c r="C26" s="126" t="s">
        <v>39</v>
      </c>
      <c r="D26" s="131" t="s">
        <v>98</v>
      </c>
      <c r="E26" s="17" t="s">
        <v>171</v>
      </c>
      <c r="F26" s="6">
        <v>2016521.0999999999</v>
      </c>
      <c r="G26" s="8"/>
      <c r="H26" s="7">
        <v>10615.57</v>
      </c>
      <c r="I26" s="7"/>
      <c r="J26" s="6">
        <f t="shared" si="0"/>
        <v>2027136.67</v>
      </c>
      <c r="K26" s="47">
        <v>15000</v>
      </c>
      <c r="L26" s="47"/>
      <c r="M26" s="47"/>
      <c r="N26" s="47"/>
      <c r="O26" s="47"/>
      <c r="P26" s="8"/>
      <c r="Q26" s="8"/>
      <c r="R26" s="8"/>
      <c r="S26" s="8"/>
      <c r="T26" s="8"/>
      <c r="U26" s="8"/>
      <c r="V26" s="7"/>
      <c r="W26" s="6">
        <f t="shared" si="1"/>
        <v>15000</v>
      </c>
      <c r="X26" s="6">
        <f t="shared" si="2"/>
        <v>2012136.67</v>
      </c>
      <c r="Y26" s="97"/>
    </row>
    <row r="27" spans="1:25" s="12" customFormat="1" ht="19.5" customHeight="1">
      <c r="A27" s="186"/>
      <c r="B27" s="10">
        <v>10</v>
      </c>
      <c r="C27" s="126" t="s">
        <v>39</v>
      </c>
      <c r="D27" s="131" t="s">
        <v>98</v>
      </c>
      <c r="E27" s="18" t="s">
        <v>172</v>
      </c>
      <c r="F27" s="6">
        <v>283139.64999999997</v>
      </c>
      <c r="G27" s="8"/>
      <c r="H27" s="7">
        <v>1543.2</v>
      </c>
      <c r="I27" s="7"/>
      <c r="J27" s="6">
        <f t="shared" si="0"/>
        <v>284682.85</v>
      </c>
      <c r="K27" s="47"/>
      <c r="L27" s="47"/>
      <c r="M27" s="47"/>
      <c r="N27" s="47"/>
      <c r="O27" s="47"/>
      <c r="P27" s="8"/>
      <c r="Q27" s="8"/>
      <c r="R27" s="8"/>
      <c r="S27" s="8"/>
      <c r="T27" s="8"/>
      <c r="U27" s="8"/>
      <c r="V27" s="7"/>
      <c r="W27" s="6">
        <f t="shared" si="1"/>
        <v>0</v>
      </c>
      <c r="X27" s="6">
        <f t="shared" si="2"/>
        <v>284682.85</v>
      </c>
      <c r="Y27" s="97"/>
    </row>
    <row r="28" spans="1:25" s="12" customFormat="1" ht="19.5" customHeight="1">
      <c r="A28" s="186"/>
      <c r="B28" s="10">
        <v>11</v>
      </c>
      <c r="C28" s="60" t="s">
        <v>34</v>
      </c>
      <c r="D28" s="131" t="s">
        <v>98</v>
      </c>
      <c r="E28" s="60" t="s">
        <v>116</v>
      </c>
      <c r="F28" s="6">
        <v>49600</v>
      </c>
      <c r="G28" s="8">
        <v>56000</v>
      </c>
      <c r="H28" s="7"/>
      <c r="I28" s="7"/>
      <c r="J28" s="6">
        <f t="shared" si="0"/>
        <v>105600</v>
      </c>
      <c r="K28" s="47">
        <v>48000</v>
      </c>
      <c r="L28" s="47"/>
      <c r="M28" s="47"/>
      <c r="N28" s="47"/>
      <c r="O28" s="47"/>
      <c r="P28" s="8"/>
      <c r="Q28" s="8"/>
      <c r="R28" s="8"/>
      <c r="S28" s="8"/>
      <c r="T28" s="8"/>
      <c r="U28" s="8"/>
      <c r="V28" s="7"/>
      <c r="W28" s="6">
        <f t="shared" si="1"/>
        <v>48000</v>
      </c>
      <c r="X28" s="6">
        <f t="shared" si="2"/>
        <v>57600</v>
      </c>
      <c r="Y28" s="97"/>
    </row>
    <row r="29" spans="1:25" s="12" customFormat="1" ht="19.5" customHeight="1">
      <c r="A29" s="186"/>
      <c r="B29" s="10">
        <v>12</v>
      </c>
      <c r="C29" s="30" t="s">
        <v>80</v>
      </c>
      <c r="D29" s="131" t="s">
        <v>98</v>
      </c>
      <c r="E29" s="16" t="s">
        <v>54</v>
      </c>
      <c r="F29" s="6">
        <v>2500</v>
      </c>
      <c r="G29" s="8"/>
      <c r="H29" s="7"/>
      <c r="I29" s="7"/>
      <c r="J29" s="6">
        <f t="shared" si="0"/>
        <v>2500</v>
      </c>
      <c r="K29" s="47"/>
      <c r="L29" s="47"/>
      <c r="M29" s="47"/>
      <c r="N29" s="47"/>
      <c r="O29" s="47"/>
      <c r="P29" s="8"/>
      <c r="Q29" s="8"/>
      <c r="R29" s="8"/>
      <c r="S29" s="8"/>
      <c r="T29" s="8"/>
      <c r="U29" s="8"/>
      <c r="V29" s="7"/>
      <c r="W29" s="6">
        <f t="shared" si="1"/>
        <v>0</v>
      </c>
      <c r="X29" s="6">
        <f t="shared" si="2"/>
        <v>2500</v>
      </c>
      <c r="Y29" s="97"/>
    </row>
    <row r="30" spans="1:25" s="12" customFormat="1" ht="27">
      <c r="A30" s="186"/>
      <c r="B30" s="10">
        <v>13</v>
      </c>
      <c r="C30" s="30" t="s">
        <v>82</v>
      </c>
      <c r="D30" s="131" t="s">
        <v>98</v>
      </c>
      <c r="E30" s="14" t="s">
        <v>55</v>
      </c>
      <c r="F30" s="6">
        <v>400</v>
      </c>
      <c r="G30" s="8"/>
      <c r="H30" s="7"/>
      <c r="I30" s="7"/>
      <c r="J30" s="6">
        <f t="shared" si="0"/>
        <v>400</v>
      </c>
      <c r="K30" s="47"/>
      <c r="L30" s="47"/>
      <c r="M30" s="47"/>
      <c r="N30" s="47"/>
      <c r="O30" s="47"/>
      <c r="P30" s="8"/>
      <c r="Q30" s="8"/>
      <c r="R30" s="8"/>
      <c r="S30" s="8"/>
      <c r="T30" s="8"/>
      <c r="U30" s="8"/>
      <c r="V30" s="7"/>
      <c r="W30" s="6">
        <f t="shared" si="1"/>
        <v>0</v>
      </c>
      <c r="X30" s="6">
        <f t="shared" si="2"/>
        <v>400</v>
      </c>
      <c r="Y30" s="97"/>
    </row>
    <row r="31" spans="1:25" s="12" customFormat="1" ht="23.25" customHeight="1">
      <c r="A31" s="186"/>
      <c r="B31" s="10">
        <v>14</v>
      </c>
      <c r="C31" s="30" t="s">
        <v>58</v>
      </c>
      <c r="D31" s="131" t="s">
        <v>98</v>
      </c>
      <c r="E31" s="16" t="s">
        <v>67</v>
      </c>
      <c r="F31" s="6">
        <v>0</v>
      </c>
      <c r="G31" s="8">
        <v>50000</v>
      </c>
      <c r="H31" s="7"/>
      <c r="I31" s="7"/>
      <c r="J31" s="6">
        <f t="shared" si="0"/>
        <v>50000</v>
      </c>
      <c r="K31" s="47">
        <v>50000</v>
      </c>
      <c r="L31" s="47"/>
      <c r="M31" s="47"/>
      <c r="N31" s="47"/>
      <c r="O31" s="47"/>
      <c r="P31" s="8"/>
      <c r="Q31" s="8"/>
      <c r="R31" s="8"/>
      <c r="S31" s="8"/>
      <c r="T31" s="8"/>
      <c r="U31" s="8"/>
      <c r="V31" s="7"/>
      <c r="W31" s="6">
        <f t="shared" si="1"/>
        <v>50000</v>
      </c>
      <c r="X31" s="6">
        <f t="shared" si="2"/>
        <v>0</v>
      </c>
      <c r="Y31" s="97"/>
    </row>
    <row r="32" spans="1:25" s="12" customFormat="1" ht="24.75" customHeight="1">
      <c r="A32" s="186"/>
      <c r="B32" s="10">
        <v>15</v>
      </c>
      <c r="C32" s="32" t="s">
        <v>95</v>
      </c>
      <c r="D32" s="131" t="s">
        <v>98</v>
      </c>
      <c r="E32" s="19" t="s">
        <v>7</v>
      </c>
      <c r="F32" s="6">
        <v>400347.95</v>
      </c>
      <c r="G32" s="8"/>
      <c r="H32" s="7"/>
      <c r="I32" s="7"/>
      <c r="J32" s="6">
        <f t="shared" si="0"/>
        <v>400347.95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7"/>
      <c r="W32" s="6">
        <f t="shared" si="1"/>
        <v>0</v>
      </c>
      <c r="X32" s="6">
        <f t="shared" si="2"/>
        <v>400347.95</v>
      </c>
      <c r="Y32" s="97"/>
    </row>
    <row r="33" spans="1:25" s="12" customFormat="1" ht="27">
      <c r="A33" s="186"/>
      <c r="B33" s="10">
        <v>16</v>
      </c>
      <c r="C33" s="30" t="s">
        <v>89</v>
      </c>
      <c r="D33" s="131" t="s">
        <v>98</v>
      </c>
      <c r="E33" s="29" t="s">
        <v>59</v>
      </c>
      <c r="F33" s="6">
        <v>213211.86000000002</v>
      </c>
      <c r="G33" s="8"/>
      <c r="H33" s="7"/>
      <c r="I33" s="7"/>
      <c r="J33" s="6">
        <f t="shared" si="0"/>
        <v>213211.86000000002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7"/>
      <c r="W33" s="6">
        <f t="shared" si="1"/>
        <v>0</v>
      </c>
      <c r="X33" s="6">
        <f t="shared" si="2"/>
        <v>213211.86000000002</v>
      </c>
      <c r="Y33" s="97"/>
    </row>
    <row r="34" spans="1:25" s="12" customFormat="1" ht="20.25" customHeight="1">
      <c r="A34" s="186"/>
      <c r="B34" s="10">
        <v>17</v>
      </c>
      <c r="C34" s="30" t="s">
        <v>69</v>
      </c>
      <c r="D34" s="131" t="s">
        <v>98</v>
      </c>
      <c r="E34" s="29" t="s">
        <v>66</v>
      </c>
      <c r="F34" s="6">
        <v>33522.5</v>
      </c>
      <c r="G34" s="8"/>
      <c r="H34" s="7"/>
      <c r="I34" s="7"/>
      <c r="J34" s="6">
        <f t="shared" si="0"/>
        <v>33522.5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7"/>
      <c r="W34" s="6">
        <f t="shared" si="1"/>
        <v>0</v>
      </c>
      <c r="X34" s="6">
        <f t="shared" si="2"/>
        <v>33522.5</v>
      </c>
      <c r="Y34" s="97"/>
    </row>
    <row r="35" spans="1:25" s="12" customFormat="1" ht="20.25" customHeight="1">
      <c r="A35" s="186"/>
      <c r="B35" s="10">
        <v>18</v>
      </c>
      <c r="C35" s="50" t="s">
        <v>135</v>
      </c>
      <c r="D35" s="131" t="s">
        <v>98</v>
      </c>
      <c r="E35" s="11" t="s">
        <v>133</v>
      </c>
      <c r="F35" s="6">
        <v>100000</v>
      </c>
      <c r="G35" s="8"/>
      <c r="H35" s="7"/>
      <c r="I35" s="7"/>
      <c r="J35" s="6">
        <f t="shared" si="0"/>
        <v>100000</v>
      </c>
      <c r="K35" s="8">
        <v>25000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7"/>
      <c r="W35" s="6">
        <f t="shared" si="1"/>
        <v>25000</v>
      </c>
      <c r="X35" s="6">
        <f t="shared" si="2"/>
        <v>75000</v>
      </c>
      <c r="Y35" s="97"/>
    </row>
    <row r="36" spans="1:25" s="12" customFormat="1" ht="20.25" customHeight="1">
      <c r="A36" s="186"/>
      <c r="B36" s="10">
        <v>19</v>
      </c>
      <c r="C36" s="107" t="s">
        <v>207</v>
      </c>
      <c r="D36" s="131" t="s">
        <v>98</v>
      </c>
      <c r="E36" s="106" t="s">
        <v>206</v>
      </c>
      <c r="F36" s="6">
        <v>120000</v>
      </c>
      <c r="G36" s="8"/>
      <c r="H36" s="7"/>
      <c r="I36" s="7"/>
      <c r="J36" s="6">
        <f t="shared" si="0"/>
        <v>120000</v>
      </c>
      <c r="K36" s="8">
        <v>120000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  <c r="W36" s="6">
        <f t="shared" si="1"/>
        <v>120000</v>
      </c>
      <c r="X36" s="6">
        <f t="shared" si="2"/>
        <v>0</v>
      </c>
      <c r="Y36" s="97"/>
    </row>
    <row r="37" spans="1:25" s="12" customFormat="1" ht="13.5">
      <c r="A37" s="186"/>
      <c r="B37" s="10">
        <v>20</v>
      </c>
      <c r="C37" s="30" t="s">
        <v>92</v>
      </c>
      <c r="D37" s="167"/>
      <c r="E37" s="39" t="s">
        <v>101</v>
      </c>
      <c r="F37" s="6">
        <v>10457.800000000001</v>
      </c>
      <c r="G37" s="8"/>
      <c r="H37" s="7"/>
      <c r="I37" s="7"/>
      <c r="J37" s="6">
        <f t="shared" si="0"/>
        <v>10457.800000000001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6">
        <f t="shared" si="1"/>
        <v>0</v>
      </c>
      <c r="X37" s="6">
        <f t="shared" si="2"/>
        <v>10457.800000000001</v>
      </c>
      <c r="Y37" s="97"/>
    </row>
    <row r="38" spans="1:25" s="12" customFormat="1" ht="13.5">
      <c r="A38" s="186"/>
      <c r="B38" s="10">
        <v>21</v>
      </c>
      <c r="C38" s="33" t="s">
        <v>93</v>
      </c>
      <c r="D38" s="167"/>
      <c r="E38" s="34" t="s">
        <v>100</v>
      </c>
      <c r="F38" s="6">
        <v>107170.45000000001</v>
      </c>
      <c r="G38" s="8"/>
      <c r="H38" s="7"/>
      <c r="I38" s="7"/>
      <c r="J38" s="6">
        <f t="shared" si="0"/>
        <v>107170.45000000001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6">
        <f t="shared" si="1"/>
        <v>0</v>
      </c>
      <c r="X38" s="6">
        <f t="shared" si="2"/>
        <v>107170.45000000001</v>
      </c>
      <c r="Y38" s="97"/>
    </row>
    <row r="39" spans="1:25" s="12" customFormat="1" ht="33.75" customHeight="1">
      <c r="A39" s="186"/>
      <c r="B39" s="10">
        <v>22</v>
      </c>
      <c r="C39" s="144" t="s">
        <v>244</v>
      </c>
      <c r="D39" s="147" t="s">
        <v>242</v>
      </c>
      <c r="E39" s="148" t="s">
        <v>243</v>
      </c>
      <c r="F39" s="6">
        <v>0</v>
      </c>
      <c r="G39" s="8">
        <v>5000</v>
      </c>
      <c r="H39" s="7"/>
      <c r="I39" s="7"/>
      <c r="J39" s="6">
        <f t="shared" si="0"/>
        <v>5000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7"/>
      <c r="W39" s="6">
        <f t="shared" si="1"/>
        <v>0</v>
      </c>
      <c r="X39" s="6">
        <f t="shared" si="2"/>
        <v>5000</v>
      </c>
      <c r="Y39" s="97"/>
    </row>
    <row r="40" spans="1:25" s="12" customFormat="1" ht="27">
      <c r="A40" s="186"/>
      <c r="B40" s="10">
        <v>23</v>
      </c>
      <c r="C40" s="32" t="s">
        <v>94</v>
      </c>
      <c r="D40" s="132" t="s">
        <v>6</v>
      </c>
      <c r="E40" s="43" t="s">
        <v>106</v>
      </c>
      <c r="F40" s="6">
        <v>8358.729999999981</v>
      </c>
      <c r="G40" s="8"/>
      <c r="H40" s="7"/>
      <c r="I40" s="7"/>
      <c r="J40" s="6">
        <f t="shared" si="0"/>
        <v>8358.729999999981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/>
      <c r="W40" s="6">
        <f t="shared" si="1"/>
        <v>0</v>
      </c>
      <c r="X40" s="6">
        <f t="shared" si="2"/>
        <v>8358.729999999981</v>
      </c>
      <c r="Y40" s="97"/>
    </row>
    <row r="41" spans="1:25" s="12" customFormat="1" ht="27">
      <c r="A41" s="186"/>
      <c r="B41" s="10">
        <v>24</v>
      </c>
      <c r="C41" s="50" t="s">
        <v>111</v>
      </c>
      <c r="D41" s="132" t="s">
        <v>6</v>
      </c>
      <c r="E41" s="28" t="s">
        <v>107</v>
      </c>
      <c r="F41" s="6">
        <v>4704</v>
      </c>
      <c r="G41" s="8"/>
      <c r="H41" s="7"/>
      <c r="I41" s="7"/>
      <c r="J41" s="6">
        <f t="shared" si="0"/>
        <v>4704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  <c r="W41" s="6">
        <f t="shared" si="1"/>
        <v>0</v>
      </c>
      <c r="X41" s="6">
        <f t="shared" si="2"/>
        <v>4704</v>
      </c>
      <c r="Y41" s="97"/>
    </row>
    <row r="42" spans="1:25" s="12" customFormat="1" ht="13.5">
      <c r="A42" s="186"/>
      <c r="B42" s="10">
        <v>25</v>
      </c>
      <c r="C42" s="30" t="s">
        <v>77</v>
      </c>
      <c r="D42" s="132" t="s">
        <v>6</v>
      </c>
      <c r="E42" s="27" t="s">
        <v>108</v>
      </c>
      <c r="F42" s="6">
        <v>20000</v>
      </c>
      <c r="G42" s="8">
        <v>40000</v>
      </c>
      <c r="H42" s="7"/>
      <c r="I42" s="7"/>
      <c r="J42" s="6">
        <f t="shared" si="0"/>
        <v>60000</v>
      </c>
      <c r="K42" s="47"/>
      <c r="L42" s="47"/>
      <c r="M42" s="47"/>
      <c r="N42" s="47"/>
      <c r="O42" s="47"/>
      <c r="P42" s="8"/>
      <c r="Q42" s="8"/>
      <c r="R42" s="8"/>
      <c r="S42" s="8"/>
      <c r="T42" s="8"/>
      <c r="U42" s="8"/>
      <c r="V42" s="7"/>
      <c r="W42" s="6">
        <f t="shared" si="1"/>
        <v>0</v>
      </c>
      <c r="X42" s="6">
        <f t="shared" si="2"/>
        <v>60000</v>
      </c>
      <c r="Y42" s="97"/>
    </row>
    <row r="43" spans="1:25" s="12" customFormat="1" ht="19.5" customHeight="1">
      <c r="A43" s="186"/>
      <c r="B43" s="10">
        <v>26</v>
      </c>
      <c r="C43" s="30" t="s">
        <v>86</v>
      </c>
      <c r="D43" s="132" t="s">
        <v>6</v>
      </c>
      <c r="E43" s="61" t="s">
        <v>115</v>
      </c>
      <c r="F43" s="6">
        <v>100</v>
      </c>
      <c r="G43" s="8"/>
      <c r="H43" s="7"/>
      <c r="I43" s="7"/>
      <c r="J43" s="6">
        <f t="shared" si="0"/>
        <v>100</v>
      </c>
      <c r="K43" s="47"/>
      <c r="L43" s="47"/>
      <c r="M43" s="47"/>
      <c r="N43" s="47"/>
      <c r="O43" s="47"/>
      <c r="P43" s="8"/>
      <c r="Q43" s="8"/>
      <c r="R43" s="8"/>
      <c r="S43" s="8"/>
      <c r="T43" s="8"/>
      <c r="U43" s="8"/>
      <c r="V43" s="7"/>
      <c r="W43" s="6">
        <f t="shared" si="1"/>
        <v>0</v>
      </c>
      <c r="X43" s="6">
        <f t="shared" si="2"/>
        <v>100</v>
      </c>
      <c r="Y43" s="97"/>
    </row>
    <row r="44" spans="1:25" s="12" customFormat="1" ht="19.5" customHeight="1">
      <c r="A44" s="186"/>
      <c r="B44" s="10">
        <v>27</v>
      </c>
      <c r="C44" s="51" t="s">
        <v>113</v>
      </c>
      <c r="D44" s="132" t="s">
        <v>6</v>
      </c>
      <c r="E44" s="61" t="s">
        <v>115</v>
      </c>
      <c r="F44" s="6">
        <v>9000</v>
      </c>
      <c r="G44" s="8"/>
      <c r="H44" s="7"/>
      <c r="I44" s="7"/>
      <c r="J44" s="6">
        <f t="shared" si="0"/>
        <v>9000</v>
      </c>
      <c r="K44" s="47">
        <v>9000</v>
      </c>
      <c r="L44" s="47"/>
      <c r="M44" s="47"/>
      <c r="N44" s="47"/>
      <c r="O44" s="47"/>
      <c r="P44" s="8"/>
      <c r="Q44" s="8"/>
      <c r="R44" s="8"/>
      <c r="S44" s="8"/>
      <c r="T44" s="8"/>
      <c r="U44" s="8"/>
      <c r="V44" s="7"/>
      <c r="W44" s="6">
        <f t="shared" si="1"/>
        <v>9000</v>
      </c>
      <c r="X44" s="6">
        <f t="shared" si="2"/>
        <v>0</v>
      </c>
      <c r="Y44" s="97"/>
    </row>
    <row r="45" spans="1:25" s="12" customFormat="1" ht="24.75" customHeight="1">
      <c r="A45" s="186"/>
      <c r="B45" s="10">
        <v>28</v>
      </c>
      <c r="C45" s="30" t="s">
        <v>68</v>
      </c>
      <c r="D45" s="133" t="s">
        <v>35</v>
      </c>
      <c r="E45" s="61" t="s">
        <v>115</v>
      </c>
      <c r="F45" s="6">
        <v>0</v>
      </c>
      <c r="G45" s="8">
        <v>25000</v>
      </c>
      <c r="H45" s="7"/>
      <c r="I45" s="7"/>
      <c r="J45" s="6">
        <f t="shared" si="0"/>
        <v>25000</v>
      </c>
      <c r="K45" s="47">
        <v>25000</v>
      </c>
      <c r="L45" s="47"/>
      <c r="M45" s="47"/>
      <c r="N45" s="47"/>
      <c r="O45" s="47"/>
      <c r="P45" s="8"/>
      <c r="Q45" s="8"/>
      <c r="R45" s="8"/>
      <c r="S45" s="8"/>
      <c r="T45" s="8"/>
      <c r="U45" s="8"/>
      <c r="V45" s="7"/>
      <c r="W45" s="6">
        <f t="shared" si="1"/>
        <v>25000</v>
      </c>
      <c r="X45" s="6">
        <f t="shared" si="2"/>
        <v>0</v>
      </c>
      <c r="Y45" s="97"/>
    </row>
    <row r="46" spans="1:25" s="12" customFormat="1" ht="19.5" customHeight="1">
      <c r="A46" s="186"/>
      <c r="B46" s="10">
        <v>29</v>
      </c>
      <c r="C46" s="30" t="s">
        <v>91</v>
      </c>
      <c r="D46" s="133" t="s">
        <v>35</v>
      </c>
      <c r="E46" s="62" t="s">
        <v>115</v>
      </c>
      <c r="F46" s="6">
        <v>60346.580000000016</v>
      </c>
      <c r="G46" s="8"/>
      <c r="H46" s="7"/>
      <c r="I46" s="7"/>
      <c r="J46" s="6">
        <f t="shared" si="0"/>
        <v>60346.580000000016</v>
      </c>
      <c r="K46" s="8">
        <v>60000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7"/>
      <c r="W46" s="6">
        <f t="shared" si="1"/>
        <v>60000</v>
      </c>
      <c r="X46" s="6">
        <f t="shared" si="2"/>
        <v>346.5800000000163</v>
      </c>
      <c r="Y46" s="97"/>
    </row>
    <row r="47" spans="1:25" s="12" customFormat="1" ht="19.5" customHeight="1">
      <c r="A47" s="186"/>
      <c r="B47" s="10">
        <v>30</v>
      </c>
      <c r="C47" s="102" t="s">
        <v>194</v>
      </c>
      <c r="D47" s="133" t="s">
        <v>35</v>
      </c>
      <c r="E47" s="101" t="s">
        <v>195</v>
      </c>
      <c r="F47" s="6">
        <v>150000</v>
      </c>
      <c r="G47" s="8"/>
      <c r="H47" s="7"/>
      <c r="I47" s="7"/>
      <c r="J47" s="6">
        <f t="shared" si="0"/>
        <v>150000</v>
      </c>
      <c r="K47" s="8">
        <v>50000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7"/>
      <c r="W47" s="6">
        <f t="shared" si="1"/>
        <v>50000</v>
      </c>
      <c r="X47" s="6">
        <f t="shared" si="2"/>
        <v>100000</v>
      </c>
      <c r="Y47" s="97"/>
    </row>
    <row r="48" spans="1:25" s="12" customFormat="1" ht="19.5" customHeight="1">
      <c r="A48" s="186"/>
      <c r="B48" s="10">
        <v>31</v>
      </c>
      <c r="C48" s="102" t="s">
        <v>187</v>
      </c>
      <c r="D48" s="133" t="s">
        <v>35</v>
      </c>
      <c r="E48" s="101" t="s">
        <v>186</v>
      </c>
      <c r="F48" s="6">
        <v>12217</v>
      </c>
      <c r="G48" s="8"/>
      <c r="H48" s="7"/>
      <c r="I48" s="7"/>
      <c r="J48" s="6">
        <f t="shared" si="0"/>
        <v>12217</v>
      </c>
      <c r="K48" s="8">
        <v>3000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7"/>
      <c r="W48" s="6">
        <f t="shared" si="1"/>
        <v>3000</v>
      </c>
      <c r="X48" s="6">
        <f t="shared" si="2"/>
        <v>9217</v>
      </c>
      <c r="Y48" s="97"/>
    </row>
    <row r="49" spans="1:25" s="12" customFormat="1" ht="19.5" customHeight="1">
      <c r="A49" s="186"/>
      <c r="B49" s="10">
        <v>32</v>
      </c>
      <c r="C49" s="129" t="s">
        <v>227</v>
      </c>
      <c r="D49" s="133" t="s">
        <v>35</v>
      </c>
      <c r="E49" s="130" t="s">
        <v>228</v>
      </c>
      <c r="F49" s="6">
        <v>0</v>
      </c>
      <c r="G49" s="8">
        <v>25000</v>
      </c>
      <c r="H49" s="7"/>
      <c r="I49" s="7"/>
      <c r="J49" s="6">
        <f t="shared" si="0"/>
        <v>25000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"/>
      <c r="W49" s="6">
        <f t="shared" si="1"/>
        <v>0</v>
      </c>
      <c r="X49" s="6">
        <f t="shared" si="2"/>
        <v>25000</v>
      </c>
      <c r="Y49" s="97"/>
    </row>
    <row r="50" spans="1:25" s="52" customFormat="1" ht="40.5">
      <c r="A50" s="186"/>
      <c r="B50" s="10">
        <v>33</v>
      </c>
      <c r="C50" s="32" t="s">
        <v>90</v>
      </c>
      <c r="D50" s="127" t="s">
        <v>235</v>
      </c>
      <c r="E50" s="114" t="s">
        <v>28</v>
      </c>
      <c r="F50" s="6">
        <f>39366.82+671</f>
        <v>40037.82</v>
      </c>
      <c r="G50" s="8"/>
      <c r="H50" s="8"/>
      <c r="I50" s="8"/>
      <c r="J50" s="6">
        <f t="shared" si="0"/>
        <v>40037.82</v>
      </c>
      <c r="K50" s="8"/>
      <c r="L50" s="8">
        <v>40600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6">
        <f t="shared" si="1"/>
        <v>40600</v>
      </c>
      <c r="X50" s="6">
        <f t="shared" si="2"/>
        <v>-562.1800000000003</v>
      </c>
      <c r="Y50" s="120" t="s">
        <v>214</v>
      </c>
    </row>
    <row r="51" spans="1:25" s="12" customFormat="1" ht="13.5">
      <c r="A51" s="186"/>
      <c r="B51" s="10">
        <v>34</v>
      </c>
      <c r="C51" s="30" t="s">
        <v>78</v>
      </c>
      <c r="D51" s="127" t="s">
        <v>235</v>
      </c>
      <c r="E51" s="28" t="s">
        <v>137</v>
      </c>
      <c r="F51" s="6">
        <v>9300</v>
      </c>
      <c r="G51" s="8"/>
      <c r="H51" s="7"/>
      <c r="I51" s="7"/>
      <c r="J51" s="6">
        <f t="shared" si="0"/>
        <v>9300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7"/>
      <c r="W51" s="6">
        <f t="shared" si="1"/>
        <v>0</v>
      </c>
      <c r="X51" s="6">
        <f t="shared" si="2"/>
        <v>9300</v>
      </c>
      <c r="Y51" s="97"/>
    </row>
    <row r="52" spans="1:25" s="12" customFormat="1" ht="30" customHeight="1">
      <c r="A52" s="186"/>
      <c r="B52" s="10">
        <v>35</v>
      </c>
      <c r="C52" s="58" t="s">
        <v>47</v>
      </c>
      <c r="D52" s="127" t="s">
        <v>235</v>
      </c>
      <c r="E52" s="46" t="s">
        <v>136</v>
      </c>
      <c r="F52" s="6">
        <v>6464.1</v>
      </c>
      <c r="G52" s="8"/>
      <c r="H52" s="7"/>
      <c r="I52" s="7"/>
      <c r="J52" s="6">
        <f t="shared" si="0"/>
        <v>6464.1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7"/>
      <c r="W52" s="6">
        <f t="shared" si="1"/>
        <v>0</v>
      </c>
      <c r="X52" s="6">
        <f t="shared" si="2"/>
        <v>6464.1</v>
      </c>
      <c r="Y52" s="97"/>
    </row>
    <row r="53" spans="1:25" s="12" customFormat="1" ht="27">
      <c r="A53" s="186"/>
      <c r="B53" s="10">
        <v>36</v>
      </c>
      <c r="C53" s="27" t="s">
        <v>30</v>
      </c>
      <c r="D53" s="127" t="s">
        <v>235</v>
      </c>
      <c r="E53" s="16" t="s">
        <v>62</v>
      </c>
      <c r="F53" s="6">
        <v>30450</v>
      </c>
      <c r="G53" s="8"/>
      <c r="H53" s="7"/>
      <c r="I53" s="7"/>
      <c r="J53" s="6">
        <f t="shared" si="0"/>
        <v>30450</v>
      </c>
      <c r="K53" s="47"/>
      <c r="L53" s="123">
        <v>30450</v>
      </c>
      <c r="M53" s="47"/>
      <c r="N53" s="47"/>
      <c r="O53" s="47"/>
      <c r="P53" s="8"/>
      <c r="Q53" s="8"/>
      <c r="R53" s="8"/>
      <c r="S53" s="8"/>
      <c r="T53" s="8"/>
      <c r="U53" s="8"/>
      <c r="V53" s="7"/>
      <c r="W53" s="6">
        <f t="shared" si="1"/>
        <v>30450</v>
      </c>
      <c r="X53" s="6">
        <f t="shared" si="2"/>
        <v>0</v>
      </c>
      <c r="Y53" s="97"/>
    </row>
    <row r="54" spans="1:25" s="12" customFormat="1" ht="27">
      <c r="A54" s="186"/>
      <c r="B54" s="10">
        <v>37</v>
      </c>
      <c r="C54" s="27" t="s">
        <v>75</v>
      </c>
      <c r="D54" s="127" t="s">
        <v>235</v>
      </c>
      <c r="E54" s="16" t="s">
        <v>62</v>
      </c>
      <c r="F54" s="6">
        <v>620000</v>
      </c>
      <c r="G54" s="8"/>
      <c r="H54" s="7"/>
      <c r="I54" s="7"/>
      <c r="J54" s="6">
        <f t="shared" si="0"/>
        <v>620000</v>
      </c>
      <c r="K54" s="47"/>
      <c r="L54" s="123">
        <f>100200-30450+66500</f>
        <v>136250</v>
      </c>
      <c r="M54" s="47"/>
      <c r="N54" s="47"/>
      <c r="O54" s="47"/>
      <c r="P54" s="8"/>
      <c r="Q54" s="8"/>
      <c r="R54" s="8"/>
      <c r="S54" s="8"/>
      <c r="T54" s="8"/>
      <c r="U54" s="8"/>
      <c r="V54" s="7"/>
      <c r="W54" s="6">
        <f t="shared" si="1"/>
        <v>136250</v>
      </c>
      <c r="X54" s="6">
        <f t="shared" si="2"/>
        <v>483750</v>
      </c>
      <c r="Y54" s="97"/>
    </row>
    <row r="55" spans="1:25" s="12" customFormat="1" ht="27" customHeight="1">
      <c r="A55" s="186"/>
      <c r="B55" s="10">
        <v>38</v>
      </c>
      <c r="C55" s="139" t="s">
        <v>75</v>
      </c>
      <c r="D55" s="127" t="s">
        <v>235</v>
      </c>
      <c r="E55" s="163" t="s">
        <v>265</v>
      </c>
      <c r="F55" s="6">
        <v>0</v>
      </c>
      <c r="G55" s="8">
        <v>300000</v>
      </c>
      <c r="H55" s="7"/>
      <c r="I55" s="7"/>
      <c r="J55" s="6">
        <f t="shared" si="0"/>
        <v>300000</v>
      </c>
      <c r="K55" s="47"/>
      <c r="L55" s="47"/>
      <c r="M55" s="47"/>
      <c r="N55" s="47"/>
      <c r="O55" s="47"/>
      <c r="P55" s="8"/>
      <c r="Q55" s="8"/>
      <c r="R55" s="8"/>
      <c r="S55" s="8"/>
      <c r="T55" s="8"/>
      <c r="U55" s="8"/>
      <c r="V55" s="7"/>
      <c r="W55" s="6">
        <f t="shared" si="1"/>
        <v>0</v>
      </c>
      <c r="X55" s="6">
        <f t="shared" si="2"/>
        <v>300000</v>
      </c>
      <c r="Y55" s="149"/>
    </row>
    <row r="56" spans="1:25" s="12" customFormat="1" ht="13.5">
      <c r="A56" s="186"/>
      <c r="B56" s="10">
        <v>39</v>
      </c>
      <c r="C56" s="68" t="s">
        <v>132</v>
      </c>
      <c r="D56" s="127" t="s">
        <v>235</v>
      </c>
      <c r="E56" s="16" t="s">
        <v>133</v>
      </c>
      <c r="F56" s="6">
        <v>30000</v>
      </c>
      <c r="G56" s="8"/>
      <c r="H56" s="7"/>
      <c r="I56" s="7"/>
      <c r="J56" s="6">
        <f t="shared" si="0"/>
        <v>30000</v>
      </c>
      <c r="K56" s="47"/>
      <c r="L56" s="47"/>
      <c r="M56" s="47"/>
      <c r="N56" s="47"/>
      <c r="O56" s="47"/>
      <c r="P56" s="8"/>
      <c r="Q56" s="8"/>
      <c r="R56" s="8"/>
      <c r="S56" s="8"/>
      <c r="T56" s="8"/>
      <c r="U56" s="8"/>
      <c r="V56" s="7"/>
      <c r="W56" s="6">
        <f t="shared" si="1"/>
        <v>0</v>
      </c>
      <c r="X56" s="6">
        <f t="shared" si="2"/>
        <v>30000</v>
      </c>
      <c r="Y56" s="97"/>
    </row>
    <row r="57" spans="1:25" s="12" customFormat="1" ht="27">
      <c r="A57" s="186"/>
      <c r="B57" s="10">
        <v>40</v>
      </c>
      <c r="C57" s="57" t="s">
        <v>129</v>
      </c>
      <c r="D57" s="127" t="s">
        <v>154</v>
      </c>
      <c r="E57" s="16" t="s">
        <v>130</v>
      </c>
      <c r="F57" s="6">
        <v>200</v>
      </c>
      <c r="G57" s="8"/>
      <c r="H57" s="7"/>
      <c r="I57" s="7"/>
      <c r="J57" s="6">
        <f t="shared" si="0"/>
        <v>200</v>
      </c>
      <c r="K57" s="47"/>
      <c r="L57" s="165">
        <v>200</v>
      </c>
      <c r="M57" s="47"/>
      <c r="N57" s="47"/>
      <c r="O57" s="47"/>
      <c r="P57" s="8"/>
      <c r="Q57" s="8"/>
      <c r="R57" s="8"/>
      <c r="S57" s="8"/>
      <c r="T57" s="8"/>
      <c r="U57" s="8"/>
      <c r="V57" s="7"/>
      <c r="W57" s="6">
        <f t="shared" si="1"/>
        <v>200</v>
      </c>
      <c r="X57" s="6">
        <f t="shared" si="2"/>
        <v>0</v>
      </c>
      <c r="Y57" s="97"/>
    </row>
    <row r="58" spans="1:25" s="52" customFormat="1" ht="27">
      <c r="A58" s="186"/>
      <c r="B58" s="10">
        <v>41</v>
      </c>
      <c r="C58" s="115" t="s">
        <v>141</v>
      </c>
      <c r="D58" s="127" t="s">
        <v>154</v>
      </c>
      <c r="E58" s="17" t="s">
        <v>130</v>
      </c>
      <c r="F58" s="6">
        <f>28218+1782</f>
        <v>30000</v>
      </c>
      <c r="G58" s="8"/>
      <c r="H58" s="8"/>
      <c r="I58" s="8"/>
      <c r="J58" s="6">
        <f t="shared" si="0"/>
        <v>30000</v>
      </c>
      <c r="K58" s="47"/>
      <c r="L58" s="165">
        <f>13085-200</f>
        <v>12885</v>
      </c>
      <c r="M58" s="47"/>
      <c r="N58" s="47"/>
      <c r="O58" s="47"/>
      <c r="P58" s="8"/>
      <c r="Q58" s="8"/>
      <c r="R58" s="8"/>
      <c r="S58" s="8"/>
      <c r="T58" s="8"/>
      <c r="U58" s="8"/>
      <c r="V58" s="8"/>
      <c r="W58" s="6">
        <f t="shared" si="1"/>
        <v>12885</v>
      </c>
      <c r="X58" s="6">
        <f t="shared" si="2"/>
        <v>17115</v>
      </c>
      <c r="Y58" s="120" t="s">
        <v>215</v>
      </c>
    </row>
    <row r="59" spans="1:25" s="52" customFormat="1" ht="27">
      <c r="A59" s="186"/>
      <c r="B59" s="10">
        <v>42</v>
      </c>
      <c r="C59" s="129" t="s">
        <v>233</v>
      </c>
      <c r="D59" s="127" t="s">
        <v>154</v>
      </c>
      <c r="E59" s="17" t="s">
        <v>130</v>
      </c>
      <c r="F59" s="6">
        <v>0</v>
      </c>
      <c r="G59" s="8">
        <v>20000</v>
      </c>
      <c r="H59" s="8"/>
      <c r="I59" s="8"/>
      <c r="J59" s="6">
        <f t="shared" si="0"/>
        <v>20000</v>
      </c>
      <c r="K59" s="47"/>
      <c r="L59" s="47"/>
      <c r="M59" s="47"/>
      <c r="N59" s="47"/>
      <c r="O59" s="47"/>
      <c r="P59" s="8"/>
      <c r="Q59" s="8"/>
      <c r="R59" s="8"/>
      <c r="S59" s="8"/>
      <c r="T59" s="8"/>
      <c r="U59" s="8"/>
      <c r="V59" s="8"/>
      <c r="W59" s="6">
        <f t="shared" si="1"/>
        <v>0</v>
      </c>
      <c r="X59" s="6">
        <f t="shared" si="2"/>
        <v>20000</v>
      </c>
      <c r="Y59" s="120"/>
    </row>
    <row r="60" spans="1:25" s="52" customFormat="1" ht="27">
      <c r="A60" s="186"/>
      <c r="B60" s="10">
        <v>43</v>
      </c>
      <c r="C60" s="144" t="s">
        <v>247</v>
      </c>
      <c r="D60" s="127" t="s">
        <v>154</v>
      </c>
      <c r="E60" s="17" t="s">
        <v>130</v>
      </c>
      <c r="F60" s="6">
        <v>0</v>
      </c>
      <c r="G60" s="8">
        <v>20000</v>
      </c>
      <c r="H60" s="8"/>
      <c r="I60" s="8"/>
      <c r="J60" s="6">
        <f t="shared" si="0"/>
        <v>20000</v>
      </c>
      <c r="K60" s="47"/>
      <c r="L60" s="47"/>
      <c r="M60" s="47"/>
      <c r="N60" s="47"/>
      <c r="O60" s="47"/>
      <c r="P60" s="8"/>
      <c r="Q60" s="8"/>
      <c r="R60" s="8"/>
      <c r="S60" s="8"/>
      <c r="T60" s="8"/>
      <c r="U60" s="8"/>
      <c r="V60" s="8"/>
      <c r="W60" s="6">
        <f t="shared" si="1"/>
        <v>0</v>
      </c>
      <c r="X60" s="6">
        <f t="shared" si="2"/>
        <v>20000</v>
      </c>
      <c r="Y60" s="120"/>
    </row>
    <row r="61" spans="1:25" s="52" customFormat="1" ht="27">
      <c r="A61" s="186"/>
      <c r="B61" s="10">
        <v>44</v>
      </c>
      <c r="C61" s="144" t="s">
        <v>248</v>
      </c>
      <c r="D61" s="127" t="s">
        <v>154</v>
      </c>
      <c r="E61" s="17" t="s">
        <v>130</v>
      </c>
      <c r="F61" s="6">
        <v>0</v>
      </c>
      <c r="G61" s="8">
        <v>60000</v>
      </c>
      <c r="H61" s="8"/>
      <c r="I61" s="8"/>
      <c r="J61" s="6">
        <f t="shared" si="0"/>
        <v>60000</v>
      </c>
      <c r="K61" s="47"/>
      <c r="L61" s="47"/>
      <c r="M61" s="47"/>
      <c r="N61" s="47"/>
      <c r="O61" s="47"/>
      <c r="P61" s="8"/>
      <c r="Q61" s="8"/>
      <c r="R61" s="8"/>
      <c r="S61" s="8"/>
      <c r="T61" s="8"/>
      <c r="U61" s="8"/>
      <c r="V61" s="8"/>
      <c r="W61" s="6">
        <f t="shared" si="1"/>
        <v>0</v>
      </c>
      <c r="X61" s="6">
        <f t="shared" si="2"/>
        <v>60000</v>
      </c>
      <c r="Y61" s="120"/>
    </row>
    <row r="62" spans="1:25" s="52" customFormat="1" ht="27">
      <c r="A62" s="186"/>
      <c r="B62" s="10">
        <v>45</v>
      </c>
      <c r="C62" s="144" t="s">
        <v>249</v>
      </c>
      <c r="D62" s="127" t="s">
        <v>154</v>
      </c>
      <c r="E62" s="17" t="s">
        <v>130</v>
      </c>
      <c r="F62" s="6">
        <v>0</v>
      </c>
      <c r="G62" s="8">
        <v>20000</v>
      </c>
      <c r="H62" s="8"/>
      <c r="I62" s="8"/>
      <c r="J62" s="6">
        <f t="shared" si="0"/>
        <v>20000</v>
      </c>
      <c r="K62" s="47"/>
      <c r="L62" s="47"/>
      <c r="M62" s="47"/>
      <c r="N62" s="47"/>
      <c r="O62" s="47"/>
      <c r="P62" s="8"/>
      <c r="Q62" s="8"/>
      <c r="R62" s="8"/>
      <c r="S62" s="8"/>
      <c r="T62" s="8"/>
      <c r="U62" s="8"/>
      <c r="V62" s="8"/>
      <c r="W62" s="6">
        <f t="shared" si="1"/>
        <v>0</v>
      </c>
      <c r="X62" s="6">
        <f t="shared" si="2"/>
        <v>20000</v>
      </c>
      <c r="Y62" s="120"/>
    </row>
    <row r="63" spans="1:25" s="52" customFormat="1" ht="27">
      <c r="A63" s="186"/>
      <c r="B63" s="10">
        <v>46</v>
      </c>
      <c r="C63" s="144" t="s">
        <v>250</v>
      </c>
      <c r="D63" s="127" t="s">
        <v>154</v>
      </c>
      <c r="E63" s="17" t="s">
        <v>130</v>
      </c>
      <c r="F63" s="6">
        <v>0</v>
      </c>
      <c r="G63" s="8">
        <v>20000</v>
      </c>
      <c r="H63" s="8"/>
      <c r="I63" s="8"/>
      <c r="J63" s="6">
        <f t="shared" si="0"/>
        <v>20000</v>
      </c>
      <c r="K63" s="47"/>
      <c r="L63" s="47"/>
      <c r="M63" s="47"/>
      <c r="N63" s="47"/>
      <c r="O63" s="47"/>
      <c r="P63" s="8"/>
      <c r="Q63" s="8"/>
      <c r="R63" s="8"/>
      <c r="S63" s="8"/>
      <c r="T63" s="8"/>
      <c r="U63" s="8"/>
      <c r="V63" s="8"/>
      <c r="W63" s="6">
        <f t="shared" si="1"/>
        <v>0</v>
      </c>
      <c r="X63" s="6">
        <f t="shared" si="2"/>
        <v>20000</v>
      </c>
      <c r="Y63" s="120"/>
    </row>
    <row r="64" spans="1:25" s="52" customFormat="1" ht="27">
      <c r="A64" s="186"/>
      <c r="B64" s="10">
        <v>47</v>
      </c>
      <c r="C64" s="50" t="s">
        <v>262</v>
      </c>
      <c r="D64" s="127" t="s">
        <v>154</v>
      </c>
      <c r="E64" s="17" t="s">
        <v>130</v>
      </c>
      <c r="F64" s="6">
        <v>0</v>
      </c>
      <c r="G64" s="8">
        <v>20000</v>
      </c>
      <c r="H64" s="8"/>
      <c r="I64" s="8"/>
      <c r="J64" s="6">
        <f t="shared" si="0"/>
        <v>20000</v>
      </c>
      <c r="K64" s="47"/>
      <c r="L64" s="47"/>
      <c r="M64" s="47"/>
      <c r="N64" s="47"/>
      <c r="O64" s="47"/>
      <c r="P64" s="8"/>
      <c r="Q64" s="8"/>
      <c r="R64" s="8"/>
      <c r="S64" s="8"/>
      <c r="T64" s="8"/>
      <c r="U64" s="8"/>
      <c r="V64" s="8"/>
      <c r="W64" s="6">
        <f t="shared" si="1"/>
        <v>0</v>
      </c>
      <c r="X64" s="6">
        <f t="shared" si="2"/>
        <v>20000</v>
      </c>
      <c r="Y64" s="120"/>
    </row>
    <row r="65" spans="1:25" s="52" customFormat="1" ht="27">
      <c r="A65" s="186"/>
      <c r="B65" s="10">
        <v>48</v>
      </c>
      <c r="C65" s="50" t="s">
        <v>263</v>
      </c>
      <c r="D65" s="127" t="s">
        <v>154</v>
      </c>
      <c r="E65" s="17" t="s">
        <v>130</v>
      </c>
      <c r="F65" s="6">
        <v>0</v>
      </c>
      <c r="G65" s="8">
        <v>20000</v>
      </c>
      <c r="H65" s="8"/>
      <c r="I65" s="8"/>
      <c r="J65" s="6">
        <f t="shared" si="0"/>
        <v>20000</v>
      </c>
      <c r="K65" s="47"/>
      <c r="L65" s="47"/>
      <c r="M65" s="47"/>
      <c r="N65" s="47"/>
      <c r="O65" s="47"/>
      <c r="P65" s="8"/>
      <c r="Q65" s="8"/>
      <c r="R65" s="8"/>
      <c r="S65" s="8"/>
      <c r="T65" s="8"/>
      <c r="U65" s="8"/>
      <c r="V65" s="8"/>
      <c r="W65" s="6">
        <f t="shared" si="1"/>
        <v>0</v>
      </c>
      <c r="X65" s="6">
        <f t="shared" si="2"/>
        <v>20000</v>
      </c>
      <c r="Y65" s="120"/>
    </row>
    <row r="66" spans="1:25" s="52" customFormat="1" ht="26.25" customHeight="1">
      <c r="A66" s="186"/>
      <c r="B66" s="10">
        <v>49</v>
      </c>
      <c r="C66" s="50" t="s">
        <v>264</v>
      </c>
      <c r="D66" s="127" t="s">
        <v>154</v>
      </c>
      <c r="E66" s="17" t="s">
        <v>130</v>
      </c>
      <c r="F66" s="6">
        <v>0</v>
      </c>
      <c r="G66" s="8">
        <v>20000</v>
      </c>
      <c r="H66" s="8"/>
      <c r="I66" s="8"/>
      <c r="J66" s="6">
        <f t="shared" si="0"/>
        <v>20000</v>
      </c>
      <c r="K66" s="47"/>
      <c r="L66" s="47"/>
      <c r="M66" s="47"/>
      <c r="N66" s="47"/>
      <c r="O66" s="47"/>
      <c r="P66" s="8"/>
      <c r="Q66" s="8"/>
      <c r="R66" s="8"/>
      <c r="S66" s="8"/>
      <c r="T66" s="8"/>
      <c r="U66" s="8"/>
      <c r="V66" s="8"/>
      <c r="W66" s="6">
        <f t="shared" si="1"/>
        <v>0</v>
      </c>
      <c r="X66" s="6">
        <f t="shared" si="2"/>
        <v>20000</v>
      </c>
      <c r="Y66" s="120"/>
    </row>
    <row r="67" spans="1:25" s="12" customFormat="1" ht="19.5" customHeight="1">
      <c r="A67" s="186"/>
      <c r="B67" s="10">
        <v>50</v>
      </c>
      <c r="C67" s="74" t="s">
        <v>151</v>
      </c>
      <c r="D67" s="127" t="s">
        <v>235</v>
      </c>
      <c r="E67" s="80" t="s">
        <v>152</v>
      </c>
      <c r="F67" s="6">
        <v>30000</v>
      </c>
      <c r="G67" s="8"/>
      <c r="H67" s="7"/>
      <c r="I67" s="7"/>
      <c r="J67" s="6">
        <f t="shared" si="0"/>
        <v>30000</v>
      </c>
      <c r="K67" s="47"/>
      <c r="L67" s="47"/>
      <c r="M67" s="47"/>
      <c r="N67" s="47"/>
      <c r="O67" s="47"/>
      <c r="P67" s="8"/>
      <c r="Q67" s="8"/>
      <c r="R67" s="8"/>
      <c r="S67" s="8"/>
      <c r="T67" s="8"/>
      <c r="U67" s="8"/>
      <c r="V67" s="7"/>
      <c r="W67" s="6">
        <f t="shared" si="1"/>
        <v>0</v>
      </c>
      <c r="X67" s="6">
        <f t="shared" si="2"/>
        <v>30000</v>
      </c>
      <c r="Y67" s="97"/>
    </row>
    <row r="68" spans="1:25" s="12" customFormat="1" ht="19.5" customHeight="1">
      <c r="A68" s="186"/>
      <c r="B68" s="10">
        <v>51</v>
      </c>
      <c r="C68" s="74" t="s">
        <v>153</v>
      </c>
      <c r="D68" s="127" t="s">
        <v>235</v>
      </c>
      <c r="E68" s="80" t="s">
        <v>152</v>
      </c>
      <c r="F68" s="6">
        <v>38500</v>
      </c>
      <c r="G68" s="8"/>
      <c r="H68" s="7"/>
      <c r="I68" s="7"/>
      <c r="J68" s="6">
        <f t="shared" si="0"/>
        <v>38500</v>
      </c>
      <c r="K68" s="47"/>
      <c r="L68" s="47"/>
      <c r="M68" s="47"/>
      <c r="N68" s="47"/>
      <c r="O68" s="47"/>
      <c r="P68" s="8"/>
      <c r="Q68" s="8"/>
      <c r="R68" s="8"/>
      <c r="S68" s="8"/>
      <c r="T68" s="8"/>
      <c r="U68" s="8"/>
      <c r="V68" s="7"/>
      <c r="W68" s="6">
        <f t="shared" si="1"/>
        <v>0</v>
      </c>
      <c r="X68" s="6">
        <f t="shared" si="2"/>
        <v>38500</v>
      </c>
      <c r="Y68" s="97"/>
    </row>
    <row r="69" spans="1:25" s="12" customFormat="1" ht="27">
      <c r="A69" s="186"/>
      <c r="B69" s="10">
        <v>52</v>
      </c>
      <c r="C69" s="30" t="s">
        <v>71</v>
      </c>
      <c r="D69" s="127" t="s">
        <v>154</v>
      </c>
      <c r="E69" s="27" t="s">
        <v>63</v>
      </c>
      <c r="F69" s="6">
        <v>80250.47</v>
      </c>
      <c r="G69" s="8"/>
      <c r="H69" s="7"/>
      <c r="I69" s="7"/>
      <c r="J69" s="6">
        <f aca="true" t="shared" si="3" ref="J69:J132">SUM(F69:I69)</f>
        <v>80250.47</v>
      </c>
      <c r="K69" s="47"/>
      <c r="L69" s="123">
        <v>80250.47</v>
      </c>
      <c r="M69" s="47"/>
      <c r="N69" s="47"/>
      <c r="O69" s="47"/>
      <c r="P69" s="8"/>
      <c r="Q69" s="8"/>
      <c r="R69" s="8"/>
      <c r="S69" s="8"/>
      <c r="T69" s="8"/>
      <c r="U69" s="8"/>
      <c r="V69" s="7"/>
      <c r="W69" s="6">
        <f aca="true" t="shared" si="4" ref="W69:W132">SUM(K69:V69)</f>
        <v>80250.47</v>
      </c>
      <c r="X69" s="6">
        <f aca="true" t="shared" si="5" ref="X69:X132">J69-W69</f>
        <v>0</v>
      </c>
      <c r="Y69" s="97"/>
    </row>
    <row r="70" spans="1:25" s="12" customFormat="1" ht="27">
      <c r="A70" s="186"/>
      <c r="B70" s="10">
        <v>53</v>
      </c>
      <c r="C70" s="30" t="s">
        <v>72</v>
      </c>
      <c r="D70" s="127" t="s">
        <v>154</v>
      </c>
      <c r="E70" s="27" t="s">
        <v>63</v>
      </c>
      <c r="F70" s="6">
        <v>100000</v>
      </c>
      <c r="G70" s="8"/>
      <c r="H70" s="7"/>
      <c r="I70" s="7"/>
      <c r="J70" s="6">
        <f t="shared" si="3"/>
        <v>100000</v>
      </c>
      <c r="K70" s="47"/>
      <c r="L70" s="123">
        <v>100000</v>
      </c>
      <c r="M70" s="47"/>
      <c r="N70" s="47"/>
      <c r="O70" s="47"/>
      <c r="P70" s="8"/>
      <c r="Q70" s="8"/>
      <c r="R70" s="8"/>
      <c r="S70" s="8"/>
      <c r="T70" s="8"/>
      <c r="U70" s="8"/>
      <c r="V70" s="7"/>
      <c r="W70" s="6">
        <f t="shared" si="4"/>
        <v>100000</v>
      </c>
      <c r="X70" s="6">
        <f t="shared" si="5"/>
        <v>0</v>
      </c>
      <c r="Y70" s="97"/>
    </row>
    <row r="71" spans="1:25" s="12" customFormat="1" ht="27">
      <c r="A71" s="186"/>
      <c r="B71" s="10">
        <v>54</v>
      </c>
      <c r="C71" s="30" t="s">
        <v>74</v>
      </c>
      <c r="D71" s="127" t="s">
        <v>154</v>
      </c>
      <c r="E71" s="27" t="s">
        <v>63</v>
      </c>
      <c r="F71" s="6">
        <v>150000</v>
      </c>
      <c r="G71" s="8"/>
      <c r="H71" s="7"/>
      <c r="I71" s="7"/>
      <c r="J71" s="6">
        <f t="shared" si="3"/>
        <v>150000</v>
      </c>
      <c r="K71" s="47"/>
      <c r="L71" s="123">
        <f>226332.7-80250.47-100000+175287.33-71369.56</f>
        <v>150000</v>
      </c>
      <c r="M71" s="47"/>
      <c r="N71" s="47"/>
      <c r="O71" s="47"/>
      <c r="P71" s="8"/>
      <c r="Q71" s="8"/>
      <c r="R71" s="8"/>
      <c r="S71" s="8"/>
      <c r="T71" s="8"/>
      <c r="U71" s="8"/>
      <c r="V71" s="7"/>
      <c r="W71" s="6">
        <f t="shared" si="4"/>
        <v>150000</v>
      </c>
      <c r="X71" s="6">
        <f t="shared" si="5"/>
        <v>0</v>
      </c>
      <c r="Y71" s="97"/>
    </row>
    <row r="72" spans="1:25" s="12" customFormat="1" ht="27">
      <c r="A72" s="186"/>
      <c r="B72" s="10">
        <v>55</v>
      </c>
      <c r="C72" s="65" t="s">
        <v>121</v>
      </c>
      <c r="D72" s="127" t="s">
        <v>154</v>
      </c>
      <c r="E72" s="27" t="s">
        <v>63</v>
      </c>
      <c r="F72" s="6">
        <v>150000</v>
      </c>
      <c r="G72" s="8"/>
      <c r="H72" s="7"/>
      <c r="I72" s="7"/>
      <c r="J72" s="6">
        <f t="shared" si="3"/>
        <v>150000</v>
      </c>
      <c r="K72" s="47"/>
      <c r="L72" s="123">
        <v>71369.56</v>
      </c>
      <c r="M72" s="47"/>
      <c r="N72" s="47"/>
      <c r="O72" s="47"/>
      <c r="P72" s="8"/>
      <c r="Q72" s="8"/>
      <c r="R72" s="8"/>
      <c r="S72" s="8"/>
      <c r="T72" s="8"/>
      <c r="U72" s="8"/>
      <c r="V72" s="7"/>
      <c r="W72" s="6">
        <f t="shared" si="4"/>
        <v>71369.56</v>
      </c>
      <c r="X72" s="6">
        <f t="shared" si="5"/>
        <v>78630.44</v>
      </c>
      <c r="Y72" s="97"/>
    </row>
    <row r="73" spans="1:25" s="12" customFormat="1" ht="27">
      <c r="A73" s="186"/>
      <c r="B73" s="10">
        <v>56</v>
      </c>
      <c r="C73" s="65" t="s">
        <v>150</v>
      </c>
      <c r="D73" s="127" t="s">
        <v>154</v>
      </c>
      <c r="E73" s="74" t="s">
        <v>63</v>
      </c>
      <c r="F73" s="6">
        <v>150000</v>
      </c>
      <c r="G73" s="8"/>
      <c r="H73" s="7"/>
      <c r="I73" s="7"/>
      <c r="J73" s="6">
        <f t="shared" si="3"/>
        <v>150000</v>
      </c>
      <c r="K73" s="47"/>
      <c r="L73" s="47"/>
      <c r="M73" s="47"/>
      <c r="N73" s="47"/>
      <c r="O73" s="47"/>
      <c r="P73" s="8"/>
      <c r="Q73" s="8"/>
      <c r="R73" s="8"/>
      <c r="S73" s="8"/>
      <c r="T73" s="8"/>
      <c r="U73" s="8"/>
      <c r="V73" s="7"/>
      <c r="W73" s="6">
        <f t="shared" si="4"/>
        <v>0</v>
      </c>
      <c r="X73" s="6">
        <f t="shared" si="5"/>
        <v>150000</v>
      </c>
      <c r="Y73" s="97"/>
    </row>
    <row r="74" spans="1:25" s="12" customFormat="1" ht="27">
      <c r="A74" s="186"/>
      <c r="B74" s="10">
        <v>57</v>
      </c>
      <c r="C74" s="144" t="s">
        <v>245</v>
      </c>
      <c r="D74" s="127" t="s">
        <v>154</v>
      </c>
      <c r="E74" s="139" t="s">
        <v>63</v>
      </c>
      <c r="F74" s="6">
        <v>0</v>
      </c>
      <c r="G74" s="8">
        <v>150000</v>
      </c>
      <c r="H74" s="7"/>
      <c r="I74" s="7"/>
      <c r="J74" s="6">
        <f t="shared" si="3"/>
        <v>150000</v>
      </c>
      <c r="K74" s="47"/>
      <c r="L74" s="47"/>
      <c r="M74" s="47"/>
      <c r="N74" s="47"/>
      <c r="O74" s="47"/>
      <c r="P74" s="8"/>
      <c r="Q74" s="8"/>
      <c r="R74" s="8"/>
      <c r="S74" s="8"/>
      <c r="T74" s="8"/>
      <c r="U74" s="8"/>
      <c r="V74" s="7"/>
      <c r="W74" s="6">
        <f t="shared" si="4"/>
        <v>0</v>
      </c>
      <c r="X74" s="6">
        <f t="shared" si="5"/>
        <v>150000</v>
      </c>
      <c r="Y74" s="97"/>
    </row>
    <row r="75" spans="1:25" s="12" customFormat="1" ht="27">
      <c r="A75" s="186"/>
      <c r="B75" s="10">
        <v>58</v>
      </c>
      <c r="C75" s="129" t="s">
        <v>226</v>
      </c>
      <c r="D75" s="140" t="s">
        <v>154</v>
      </c>
      <c r="E75" s="139" t="s">
        <v>225</v>
      </c>
      <c r="F75" s="6">
        <v>0</v>
      </c>
      <c r="G75" s="8">
        <v>100000</v>
      </c>
      <c r="H75" s="7"/>
      <c r="I75" s="7"/>
      <c r="J75" s="6">
        <f t="shared" si="3"/>
        <v>100000</v>
      </c>
      <c r="K75" s="47"/>
      <c r="L75" s="47"/>
      <c r="M75" s="47"/>
      <c r="N75" s="47"/>
      <c r="O75" s="47"/>
      <c r="P75" s="8"/>
      <c r="Q75" s="8"/>
      <c r="R75" s="8"/>
      <c r="S75" s="8"/>
      <c r="T75" s="8"/>
      <c r="U75" s="8"/>
      <c r="V75" s="7"/>
      <c r="W75" s="6">
        <f t="shared" si="4"/>
        <v>0</v>
      </c>
      <c r="X75" s="6">
        <f t="shared" si="5"/>
        <v>100000</v>
      </c>
      <c r="Y75" s="97"/>
    </row>
    <row r="76" spans="1:25" s="12" customFormat="1" ht="19.5" customHeight="1">
      <c r="A76" s="186"/>
      <c r="B76" s="10">
        <v>59</v>
      </c>
      <c r="C76" s="30" t="s">
        <v>87</v>
      </c>
      <c r="D76" s="131" t="s">
        <v>99</v>
      </c>
      <c r="E76" s="63" t="s">
        <v>117</v>
      </c>
      <c r="F76" s="6">
        <v>100000</v>
      </c>
      <c r="G76" s="8"/>
      <c r="H76" s="7"/>
      <c r="I76" s="7"/>
      <c r="J76" s="6">
        <f t="shared" si="3"/>
        <v>100000</v>
      </c>
      <c r="K76" s="47"/>
      <c r="L76" s="47"/>
      <c r="M76" s="47"/>
      <c r="N76" s="47"/>
      <c r="O76" s="47"/>
      <c r="P76" s="8"/>
      <c r="Q76" s="8"/>
      <c r="R76" s="8"/>
      <c r="S76" s="8"/>
      <c r="T76" s="8"/>
      <c r="U76" s="8"/>
      <c r="V76" s="7"/>
      <c r="W76" s="6">
        <f t="shared" si="4"/>
        <v>0</v>
      </c>
      <c r="X76" s="6">
        <f t="shared" si="5"/>
        <v>100000</v>
      </c>
      <c r="Y76" s="97"/>
    </row>
    <row r="77" spans="1:25" s="12" customFormat="1" ht="19.5" customHeight="1">
      <c r="A77" s="186"/>
      <c r="B77" s="10">
        <v>60</v>
      </c>
      <c r="C77" s="122" t="s">
        <v>217</v>
      </c>
      <c r="D77" s="131" t="s">
        <v>99</v>
      </c>
      <c r="E77" s="121" t="s">
        <v>216</v>
      </c>
      <c r="F77" s="6">
        <v>0</v>
      </c>
      <c r="G77" s="8">
        <v>3000</v>
      </c>
      <c r="H77" s="7"/>
      <c r="I77" s="7"/>
      <c r="J77" s="6">
        <f t="shared" si="3"/>
        <v>3000</v>
      </c>
      <c r="K77" s="47"/>
      <c r="L77" s="47"/>
      <c r="M77" s="47"/>
      <c r="N77" s="47"/>
      <c r="O77" s="47"/>
      <c r="P77" s="8"/>
      <c r="Q77" s="8"/>
      <c r="R77" s="8"/>
      <c r="S77" s="8"/>
      <c r="T77" s="8"/>
      <c r="U77" s="8"/>
      <c r="V77" s="7"/>
      <c r="W77" s="6">
        <f t="shared" si="4"/>
        <v>0</v>
      </c>
      <c r="X77" s="6">
        <f t="shared" si="5"/>
        <v>3000</v>
      </c>
      <c r="Y77" s="97"/>
    </row>
    <row r="78" spans="1:25" s="12" customFormat="1" ht="40.5">
      <c r="A78" s="186"/>
      <c r="B78" s="10">
        <v>61</v>
      </c>
      <c r="C78" s="30" t="s">
        <v>60</v>
      </c>
      <c r="D78" s="131" t="s">
        <v>99</v>
      </c>
      <c r="E78" s="38" t="s">
        <v>79</v>
      </c>
      <c r="F78" s="6">
        <v>200</v>
      </c>
      <c r="G78" s="8"/>
      <c r="H78" s="7"/>
      <c r="I78" s="7"/>
      <c r="J78" s="6">
        <f t="shared" si="3"/>
        <v>200</v>
      </c>
      <c r="K78" s="47"/>
      <c r="L78" s="47"/>
      <c r="M78" s="47"/>
      <c r="N78" s="47"/>
      <c r="O78" s="47"/>
      <c r="P78" s="8"/>
      <c r="Q78" s="8"/>
      <c r="R78" s="8"/>
      <c r="S78" s="8"/>
      <c r="T78" s="8"/>
      <c r="U78" s="8"/>
      <c r="V78" s="7"/>
      <c r="W78" s="6">
        <f t="shared" si="4"/>
        <v>0</v>
      </c>
      <c r="X78" s="6">
        <f t="shared" si="5"/>
        <v>200</v>
      </c>
      <c r="Y78" s="97"/>
    </row>
    <row r="79" spans="1:25" s="12" customFormat="1" ht="27">
      <c r="A79" s="186"/>
      <c r="B79" s="10">
        <v>62</v>
      </c>
      <c r="C79" s="144" t="s">
        <v>240</v>
      </c>
      <c r="D79" s="131" t="s">
        <v>99</v>
      </c>
      <c r="E79" s="145" t="s">
        <v>241</v>
      </c>
      <c r="F79" s="6">
        <v>0</v>
      </c>
      <c r="G79" s="8">
        <v>10000</v>
      </c>
      <c r="H79" s="7"/>
      <c r="I79" s="7"/>
      <c r="J79" s="6">
        <f t="shared" si="3"/>
        <v>10000</v>
      </c>
      <c r="K79" s="47"/>
      <c r="L79" s="47"/>
      <c r="M79" s="47"/>
      <c r="N79" s="47"/>
      <c r="O79" s="47"/>
      <c r="P79" s="8"/>
      <c r="Q79" s="8"/>
      <c r="R79" s="8"/>
      <c r="S79" s="8"/>
      <c r="T79" s="8"/>
      <c r="U79" s="8"/>
      <c r="V79" s="7"/>
      <c r="W79" s="6">
        <f t="shared" si="4"/>
        <v>0</v>
      </c>
      <c r="X79" s="6">
        <f t="shared" si="5"/>
        <v>10000</v>
      </c>
      <c r="Y79" s="97"/>
    </row>
    <row r="80" spans="1:25" s="12" customFormat="1" ht="27">
      <c r="A80" s="186"/>
      <c r="B80" s="10">
        <v>63</v>
      </c>
      <c r="C80" s="30" t="s">
        <v>83</v>
      </c>
      <c r="D80" s="134" t="s">
        <v>143</v>
      </c>
      <c r="E80" s="64" t="s">
        <v>61</v>
      </c>
      <c r="F80" s="6">
        <v>5480.6600000000035</v>
      </c>
      <c r="G80" s="8"/>
      <c r="H80" s="7"/>
      <c r="I80" s="7"/>
      <c r="J80" s="6">
        <f t="shared" si="3"/>
        <v>5480.6600000000035</v>
      </c>
      <c r="K80" s="47"/>
      <c r="L80" s="47"/>
      <c r="M80" s="47"/>
      <c r="N80" s="47"/>
      <c r="O80" s="47"/>
      <c r="P80" s="8"/>
      <c r="Q80" s="8"/>
      <c r="R80" s="8"/>
      <c r="S80" s="8"/>
      <c r="T80" s="8"/>
      <c r="U80" s="8"/>
      <c r="V80" s="7"/>
      <c r="W80" s="6">
        <f t="shared" si="4"/>
        <v>0</v>
      </c>
      <c r="X80" s="6">
        <f t="shared" si="5"/>
        <v>5480.6600000000035</v>
      </c>
      <c r="Y80" s="97"/>
    </row>
    <row r="81" spans="1:25" s="12" customFormat="1" ht="19.5" customHeight="1">
      <c r="A81" s="186"/>
      <c r="B81" s="10">
        <v>64</v>
      </c>
      <c r="C81" s="30" t="s">
        <v>84</v>
      </c>
      <c r="D81" s="134" t="s">
        <v>143</v>
      </c>
      <c r="E81" s="57" t="s">
        <v>116</v>
      </c>
      <c r="F81" s="6">
        <v>110000</v>
      </c>
      <c r="G81" s="8">
        <v>100000</v>
      </c>
      <c r="H81" s="7"/>
      <c r="I81" s="7"/>
      <c r="J81" s="6">
        <f t="shared" si="3"/>
        <v>210000</v>
      </c>
      <c r="K81" s="47"/>
      <c r="L81" s="47"/>
      <c r="M81" s="47"/>
      <c r="N81" s="47"/>
      <c r="O81" s="47"/>
      <c r="P81" s="8"/>
      <c r="Q81" s="8"/>
      <c r="R81" s="8"/>
      <c r="S81" s="8"/>
      <c r="T81" s="8"/>
      <c r="U81" s="8"/>
      <c r="V81" s="7"/>
      <c r="W81" s="6">
        <f t="shared" si="4"/>
        <v>0</v>
      </c>
      <c r="X81" s="6">
        <f t="shared" si="5"/>
        <v>210000</v>
      </c>
      <c r="Y81" s="97"/>
    </row>
    <row r="82" spans="1:25" s="12" customFormat="1" ht="19.5" customHeight="1">
      <c r="A82" s="186"/>
      <c r="B82" s="10">
        <v>65</v>
      </c>
      <c r="C82" s="51" t="s">
        <v>112</v>
      </c>
      <c r="D82" s="134" t="s">
        <v>143</v>
      </c>
      <c r="E82" s="57" t="s">
        <v>116</v>
      </c>
      <c r="F82" s="6">
        <v>50000</v>
      </c>
      <c r="G82" s="8"/>
      <c r="H82" s="7"/>
      <c r="I82" s="7"/>
      <c r="J82" s="6">
        <f t="shared" si="3"/>
        <v>50000</v>
      </c>
      <c r="K82" s="47"/>
      <c r="L82" s="47"/>
      <c r="M82" s="47"/>
      <c r="N82" s="47"/>
      <c r="O82" s="47"/>
      <c r="P82" s="8"/>
      <c r="Q82" s="8"/>
      <c r="R82" s="8"/>
      <c r="S82" s="8"/>
      <c r="T82" s="8"/>
      <c r="U82" s="8"/>
      <c r="V82" s="7"/>
      <c r="W82" s="6">
        <f t="shared" si="4"/>
        <v>0</v>
      </c>
      <c r="X82" s="6">
        <f t="shared" si="5"/>
        <v>50000</v>
      </c>
      <c r="Y82" s="97"/>
    </row>
    <row r="83" spans="1:25" s="12" customFormat="1" ht="19.5" customHeight="1">
      <c r="A83" s="186"/>
      <c r="B83" s="10">
        <v>66</v>
      </c>
      <c r="C83" s="67" t="s">
        <v>125</v>
      </c>
      <c r="D83" s="134" t="s">
        <v>143</v>
      </c>
      <c r="E83" s="57" t="s">
        <v>116</v>
      </c>
      <c r="F83" s="6">
        <v>50000</v>
      </c>
      <c r="G83" s="8">
        <v>50000</v>
      </c>
      <c r="H83" s="7"/>
      <c r="I83" s="7"/>
      <c r="J83" s="6">
        <f t="shared" si="3"/>
        <v>100000</v>
      </c>
      <c r="K83" s="47"/>
      <c r="L83" s="47"/>
      <c r="M83" s="47"/>
      <c r="N83" s="47"/>
      <c r="O83" s="47"/>
      <c r="P83" s="8"/>
      <c r="Q83" s="8"/>
      <c r="R83" s="8"/>
      <c r="S83" s="8"/>
      <c r="T83" s="8"/>
      <c r="U83" s="8"/>
      <c r="V83" s="7"/>
      <c r="W83" s="6">
        <f t="shared" si="4"/>
        <v>0</v>
      </c>
      <c r="X83" s="6">
        <f t="shared" si="5"/>
        <v>100000</v>
      </c>
      <c r="Y83" s="97"/>
    </row>
    <row r="84" spans="1:25" s="12" customFormat="1" ht="19.5" customHeight="1">
      <c r="A84" s="186"/>
      <c r="B84" s="10">
        <v>67</v>
      </c>
      <c r="C84" s="48" t="s">
        <v>102</v>
      </c>
      <c r="D84" s="134" t="s">
        <v>143</v>
      </c>
      <c r="E84" s="74" t="s">
        <v>116</v>
      </c>
      <c r="F84" s="6">
        <v>50000</v>
      </c>
      <c r="G84" s="8"/>
      <c r="H84" s="7"/>
      <c r="I84" s="7"/>
      <c r="J84" s="6">
        <f t="shared" si="3"/>
        <v>50000</v>
      </c>
      <c r="K84" s="47"/>
      <c r="L84" s="47"/>
      <c r="M84" s="47"/>
      <c r="N84" s="47"/>
      <c r="O84" s="47"/>
      <c r="P84" s="8"/>
      <c r="Q84" s="8"/>
      <c r="R84" s="8"/>
      <c r="S84" s="8"/>
      <c r="T84" s="8"/>
      <c r="U84" s="8"/>
      <c r="V84" s="7"/>
      <c r="W84" s="6">
        <f t="shared" si="4"/>
        <v>0</v>
      </c>
      <c r="X84" s="6">
        <f t="shared" si="5"/>
        <v>50000</v>
      </c>
      <c r="Y84" s="97"/>
    </row>
    <row r="85" spans="1:25" s="12" customFormat="1" ht="19.5" customHeight="1">
      <c r="A85" s="186"/>
      <c r="B85" s="10">
        <v>68</v>
      </c>
      <c r="C85" s="92" t="s">
        <v>169</v>
      </c>
      <c r="D85" s="134" t="s">
        <v>143</v>
      </c>
      <c r="E85" s="91" t="s">
        <v>168</v>
      </c>
      <c r="F85" s="6">
        <v>2500</v>
      </c>
      <c r="G85" s="8">
        <v>5000</v>
      </c>
      <c r="H85" s="7"/>
      <c r="I85" s="7"/>
      <c r="J85" s="6">
        <f t="shared" si="3"/>
        <v>7500</v>
      </c>
      <c r="K85" s="47">
        <v>5000</v>
      </c>
      <c r="L85" s="47"/>
      <c r="M85" s="47"/>
      <c r="N85" s="47"/>
      <c r="O85" s="47"/>
      <c r="P85" s="8"/>
      <c r="Q85" s="8"/>
      <c r="R85" s="8"/>
      <c r="S85" s="8"/>
      <c r="T85" s="8"/>
      <c r="U85" s="8"/>
      <c r="V85" s="7"/>
      <c r="W85" s="6">
        <f t="shared" si="4"/>
        <v>5000</v>
      </c>
      <c r="X85" s="6">
        <f t="shared" si="5"/>
        <v>2500</v>
      </c>
      <c r="Y85" s="97"/>
    </row>
    <row r="86" spans="1:25" s="12" customFormat="1" ht="26.25" customHeight="1">
      <c r="A86" s="186"/>
      <c r="B86" s="10">
        <v>69</v>
      </c>
      <c r="C86" s="96" t="s">
        <v>176</v>
      </c>
      <c r="D86" s="134" t="s">
        <v>143</v>
      </c>
      <c r="E86" s="95" t="s">
        <v>177</v>
      </c>
      <c r="F86" s="6">
        <v>20000</v>
      </c>
      <c r="G86" s="8"/>
      <c r="H86" s="7"/>
      <c r="I86" s="7"/>
      <c r="J86" s="6">
        <f t="shared" si="3"/>
        <v>20000</v>
      </c>
      <c r="K86" s="47"/>
      <c r="L86" s="47"/>
      <c r="M86" s="47"/>
      <c r="N86" s="47"/>
      <c r="O86" s="47"/>
      <c r="P86" s="8"/>
      <c r="Q86" s="8"/>
      <c r="R86" s="8"/>
      <c r="S86" s="8"/>
      <c r="T86" s="8"/>
      <c r="U86" s="8"/>
      <c r="V86" s="7"/>
      <c r="W86" s="6">
        <f t="shared" si="4"/>
        <v>0</v>
      </c>
      <c r="X86" s="6">
        <f t="shared" si="5"/>
        <v>20000</v>
      </c>
      <c r="Y86" s="97"/>
    </row>
    <row r="87" spans="1:25" s="12" customFormat="1" ht="19.5" customHeight="1">
      <c r="A87" s="186"/>
      <c r="B87" s="10">
        <v>70</v>
      </c>
      <c r="C87" s="102" t="s">
        <v>193</v>
      </c>
      <c r="D87" s="134" t="s">
        <v>143</v>
      </c>
      <c r="E87" s="95" t="s">
        <v>116</v>
      </c>
      <c r="F87" s="6">
        <v>0</v>
      </c>
      <c r="G87" s="8"/>
      <c r="H87" s="7"/>
      <c r="I87" s="7"/>
      <c r="J87" s="6">
        <f t="shared" si="3"/>
        <v>0</v>
      </c>
      <c r="K87" s="47"/>
      <c r="L87" s="47"/>
      <c r="M87" s="47"/>
      <c r="N87" s="47"/>
      <c r="O87" s="47"/>
      <c r="P87" s="8"/>
      <c r="Q87" s="8"/>
      <c r="R87" s="8"/>
      <c r="S87" s="8"/>
      <c r="T87" s="8"/>
      <c r="U87" s="8"/>
      <c r="V87" s="7"/>
      <c r="W87" s="6">
        <f t="shared" si="4"/>
        <v>0</v>
      </c>
      <c r="X87" s="6">
        <f t="shared" si="5"/>
        <v>0</v>
      </c>
      <c r="Y87" s="97"/>
    </row>
    <row r="88" spans="1:25" s="12" customFormat="1" ht="20.25" customHeight="1">
      <c r="A88" s="186"/>
      <c r="B88" s="10">
        <v>71</v>
      </c>
      <c r="C88" s="30" t="s">
        <v>85</v>
      </c>
      <c r="D88" s="131" t="s">
        <v>142</v>
      </c>
      <c r="E88" s="64" t="s">
        <v>118</v>
      </c>
      <c r="F88" s="6">
        <v>76000</v>
      </c>
      <c r="G88" s="8"/>
      <c r="H88" s="7"/>
      <c r="I88" s="7"/>
      <c r="J88" s="6">
        <f t="shared" si="3"/>
        <v>76000</v>
      </c>
      <c r="K88" s="47">
        <v>64000</v>
      </c>
      <c r="L88" s="47"/>
      <c r="M88" s="47"/>
      <c r="N88" s="47"/>
      <c r="O88" s="47"/>
      <c r="P88" s="8"/>
      <c r="Q88" s="8"/>
      <c r="R88" s="8"/>
      <c r="S88" s="8"/>
      <c r="T88" s="8"/>
      <c r="U88" s="8"/>
      <c r="V88" s="7"/>
      <c r="W88" s="6">
        <f t="shared" si="4"/>
        <v>64000</v>
      </c>
      <c r="X88" s="6">
        <f t="shared" si="5"/>
        <v>12000</v>
      </c>
      <c r="Y88" s="97"/>
    </row>
    <row r="89" spans="1:25" s="12" customFormat="1" ht="20.25" customHeight="1">
      <c r="A89" s="186"/>
      <c r="B89" s="10">
        <v>72</v>
      </c>
      <c r="C89" s="50" t="s">
        <v>134</v>
      </c>
      <c r="D89" s="131" t="s">
        <v>142</v>
      </c>
      <c r="E89" s="16" t="s">
        <v>133</v>
      </c>
      <c r="F89" s="6">
        <v>1000</v>
      </c>
      <c r="G89" s="8">
        <v>2000</v>
      </c>
      <c r="H89" s="7"/>
      <c r="I89" s="7"/>
      <c r="J89" s="6">
        <f t="shared" si="3"/>
        <v>3000</v>
      </c>
      <c r="K89" s="47"/>
      <c r="L89" s="47"/>
      <c r="M89" s="47"/>
      <c r="N89" s="47"/>
      <c r="O89" s="47"/>
      <c r="P89" s="8"/>
      <c r="Q89" s="8"/>
      <c r="R89" s="8"/>
      <c r="S89" s="8"/>
      <c r="T89" s="8"/>
      <c r="U89" s="8"/>
      <c r="V89" s="7"/>
      <c r="W89" s="6">
        <f t="shared" si="4"/>
        <v>0</v>
      </c>
      <c r="X89" s="6">
        <f t="shared" si="5"/>
        <v>3000</v>
      </c>
      <c r="Y89" s="97"/>
    </row>
    <row r="90" spans="1:25" s="12" customFormat="1" ht="20.25" customHeight="1">
      <c r="A90" s="186"/>
      <c r="B90" s="10">
        <v>73</v>
      </c>
      <c r="C90" s="142" t="s">
        <v>237</v>
      </c>
      <c r="D90" s="131" t="s">
        <v>142</v>
      </c>
      <c r="E90" s="141" t="s">
        <v>236</v>
      </c>
      <c r="F90" s="6">
        <v>0</v>
      </c>
      <c r="G90" s="8">
        <v>1000</v>
      </c>
      <c r="H90" s="7"/>
      <c r="I90" s="7"/>
      <c r="J90" s="6">
        <f t="shared" si="3"/>
        <v>1000</v>
      </c>
      <c r="K90" s="47"/>
      <c r="L90" s="47"/>
      <c r="M90" s="47"/>
      <c r="N90" s="47"/>
      <c r="O90" s="47"/>
      <c r="P90" s="8"/>
      <c r="Q90" s="8"/>
      <c r="R90" s="8"/>
      <c r="S90" s="8"/>
      <c r="T90" s="8"/>
      <c r="U90" s="8"/>
      <c r="V90" s="7"/>
      <c r="W90" s="6">
        <f t="shared" si="4"/>
        <v>0</v>
      </c>
      <c r="X90" s="6">
        <f t="shared" si="5"/>
        <v>1000</v>
      </c>
      <c r="Y90" s="97"/>
    </row>
    <row r="91" spans="1:25" s="12" customFormat="1" ht="19.5" customHeight="1">
      <c r="A91" s="186"/>
      <c r="B91" s="10">
        <v>74</v>
      </c>
      <c r="C91" s="30" t="s">
        <v>81</v>
      </c>
      <c r="D91" s="134" t="s">
        <v>156</v>
      </c>
      <c r="E91" s="146" t="s">
        <v>241</v>
      </c>
      <c r="F91" s="6">
        <v>236000</v>
      </c>
      <c r="G91" s="8">
        <v>50000</v>
      </c>
      <c r="H91" s="7"/>
      <c r="I91" s="7"/>
      <c r="J91" s="6">
        <f t="shared" si="3"/>
        <v>286000</v>
      </c>
      <c r="K91" s="47">
        <v>14000</v>
      </c>
      <c r="L91" s="47"/>
      <c r="M91" s="47"/>
      <c r="N91" s="47"/>
      <c r="O91" s="47"/>
      <c r="P91" s="8"/>
      <c r="Q91" s="8"/>
      <c r="R91" s="8"/>
      <c r="S91" s="8"/>
      <c r="T91" s="8"/>
      <c r="U91" s="8"/>
      <c r="V91" s="7"/>
      <c r="W91" s="6">
        <f t="shared" si="4"/>
        <v>14000</v>
      </c>
      <c r="X91" s="6">
        <f t="shared" si="5"/>
        <v>272000</v>
      </c>
      <c r="Y91" s="97"/>
    </row>
    <row r="92" spans="1:25" s="12" customFormat="1" ht="19.5" customHeight="1">
      <c r="A92" s="186"/>
      <c r="B92" s="10">
        <v>75</v>
      </c>
      <c r="C92" s="50" t="s">
        <v>211</v>
      </c>
      <c r="D92" s="134" t="s">
        <v>156</v>
      </c>
      <c r="E92" s="27" t="s">
        <v>38</v>
      </c>
      <c r="F92" s="6">
        <v>20000</v>
      </c>
      <c r="G92" s="8"/>
      <c r="H92" s="7"/>
      <c r="I92" s="7"/>
      <c r="J92" s="6">
        <f t="shared" si="3"/>
        <v>20000</v>
      </c>
      <c r="K92" s="47"/>
      <c r="L92" s="47"/>
      <c r="M92" s="47"/>
      <c r="N92" s="47"/>
      <c r="O92" s="47"/>
      <c r="P92" s="8"/>
      <c r="Q92" s="8"/>
      <c r="R92" s="8"/>
      <c r="S92" s="8"/>
      <c r="T92" s="8"/>
      <c r="U92" s="8"/>
      <c r="V92" s="7"/>
      <c r="W92" s="6">
        <f t="shared" si="4"/>
        <v>0</v>
      </c>
      <c r="X92" s="6">
        <f t="shared" si="5"/>
        <v>20000</v>
      </c>
      <c r="Y92" s="97"/>
    </row>
    <row r="93" spans="1:25" s="12" customFormat="1" ht="19.5" customHeight="1">
      <c r="A93" s="186"/>
      <c r="B93" s="10">
        <v>76</v>
      </c>
      <c r="C93" s="30" t="s">
        <v>124</v>
      </c>
      <c r="D93" s="134" t="s">
        <v>156</v>
      </c>
      <c r="E93" s="57" t="s">
        <v>38</v>
      </c>
      <c r="F93" s="6">
        <v>10000</v>
      </c>
      <c r="G93" s="8"/>
      <c r="H93" s="7"/>
      <c r="I93" s="7"/>
      <c r="J93" s="6">
        <f t="shared" si="3"/>
        <v>10000</v>
      </c>
      <c r="K93" s="47"/>
      <c r="L93" s="47"/>
      <c r="M93" s="47"/>
      <c r="N93" s="47"/>
      <c r="O93" s="47"/>
      <c r="P93" s="8"/>
      <c r="Q93" s="8"/>
      <c r="R93" s="8"/>
      <c r="S93" s="8"/>
      <c r="T93" s="8"/>
      <c r="U93" s="8"/>
      <c r="V93" s="7"/>
      <c r="W93" s="6">
        <f t="shared" si="4"/>
        <v>0</v>
      </c>
      <c r="X93" s="6">
        <f t="shared" si="5"/>
        <v>10000</v>
      </c>
      <c r="Y93" s="97"/>
    </row>
    <row r="94" spans="1:25" s="12" customFormat="1" ht="19.5" customHeight="1">
      <c r="A94" s="186"/>
      <c r="B94" s="10">
        <v>77</v>
      </c>
      <c r="C94" s="65" t="s">
        <v>120</v>
      </c>
      <c r="D94" s="134" t="s">
        <v>156</v>
      </c>
      <c r="E94" s="57" t="s">
        <v>115</v>
      </c>
      <c r="F94" s="6">
        <v>30000</v>
      </c>
      <c r="G94" s="8"/>
      <c r="H94" s="7"/>
      <c r="I94" s="7"/>
      <c r="J94" s="6">
        <f t="shared" si="3"/>
        <v>30000</v>
      </c>
      <c r="K94" s="47">
        <v>8400</v>
      </c>
      <c r="L94" s="47"/>
      <c r="M94" s="47"/>
      <c r="N94" s="47"/>
      <c r="O94" s="47"/>
      <c r="P94" s="8"/>
      <c r="Q94" s="8"/>
      <c r="R94" s="8"/>
      <c r="S94" s="8"/>
      <c r="T94" s="8"/>
      <c r="U94" s="8"/>
      <c r="V94" s="7"/>
      <c r="W94" s="6">
        <f t="shared" si="4"/>
        <v>8400</v>
      </c>
      <c r="X94" s="6">
        <f t="shared" si="5"/>
        <v>21600</v>
      </c>
      <c r="Y94" s="97"/>
    </row>
    <row r="95" spans="1:25" s="12" customFormat="1" ht="19.5" customHeight="1">
      <c r="A95" s="186"/>
      <c r="B95" s="10">
        <v>78</v>
      </c>
      <c r="C95" s="81" t="s">
        <v>157</v>
      </c>
      <c r="D95" s="134" t="s">
        <v>156</v>
      </c>
      <c r="E95" s="82" t="s">
        <v>158</v>
      </c>
      <c r="F95" s="6">
        <v>30000</v>
      </c>
      <c r="G95" s="8"/>
      <c r="H95" s="7"/>
      <c r="I95" s="7"/>
      <c r="J95" s="6">
        <f t="shared" si="3"/>
        <v>30000</v>
      </c>
      <c r="K95" s="47"/>
      <c r="L95" s="47"/>
      <c r="M95" s="47"/>
      <c r="N95" s="47"/>
      <c r="O95" s="47"/>
      <c r="P95" s="8"/>
      <c r="Q95" s="8"/>
      <c r="R95" s="8"/>
      <c r="S95" s="8"/>
      <c r="T95" s="8"/>
      <c r="U95" s="8"/>
      <c r="V95" s="7"/>
      <c r="W95" s="6">
        <f t="shared" si="4"/>
        <v>0</v>
      </c>
      <c r="X95" s="6">
        <f t="shared" si="5"/>
        <v>30000</v>
      </c>
      <c r="Y95" s="97"/>
    </row>
    <row r="96" spans="1:25" s="12" customFormat="1" ht="19.5" customHeight="1">
      <c r="A96" s="186"/>
      <c r="B96" s="10">
        <v>79</v>
      </c>
      <c r="C96" s="102" t="s">
        <v>196</v>
      </c>
      <c r="D96" s="134" t="s">
        <v>156</v>
      </c>
      <c r="E96" s="103" t="s">
        <v>197</v>
      </c>
      <c r="F96" s="6">
        <v>20000</v>
      </c>
      <c r="G96" s="8"/>
      <c r="H96" s="7"/>
      <c r="I96" s="7"/>
      <c r="J96" s="6">
        <f t="shared" si="3"/>
        <v>20000</v>
      </c>
      <c r="K96" s="47"/>
      <c r="L96" s="47"/>
      <c r="M96" s="47"/>
      <c r="N96" s="47"/>
      <c r="O96" s="47"/>
      <c r="P96" s="8"/>
      <c r="Q96" s="8"/>
      <c r="R96" s="8"/>
      <c r="S96" s="8"/>
      <c r="T96" s="8"/>
      <c r="U96" s="8"/>
      <c r="V96" s="7"/>
      <c r="W96" s="6">
        <f t="shared" si="4"/>
        <v>0</v>
      </c>
      <c r="X96" s="6">
        <f t="shared" si="5"/>
        <v>20000</v>
      </c>
      <c r="Y96" s="97"/>
    </row>
    <row r="97" spans="1:25" s="12" customFormat="1" ht="19.5" customHeight="1">
      <c r="A97" s="186"/>
      <c r="B97" s="10">
        <v>80</v>
      </c>
      <c r="C97" s="102" t="s">
        <v>198</v>
      </c>
      <c r="D97" s="134" t="s">
        <v>156</v>
      </c>
      <c r="E97" s="103" t="s">
        <v>199</v>
      </c>
      <c r="F97" s="6">
        <v>9500</v>
      </c>
      <c r="G97" s="8"/>
      <c r="H97" s="7"/>
      <c r="I97" s="7"/>
      <c r="J97" s="6">
        <f t="shared" si="3"/>
        <v>9500</v>
      </c>
      <c r="K97" s="47">
        <v>9500</v>
      </c>
      <c r="L97" s="47"/>
      <c r="M97" s="47"/>
      <c r="N97" s="47"/>
      <c r="O97" s="47"/>
      <c r="P97" s="8"/>
      <c r="Q97" s="8"/>
      <c r="R97" s="8"/>
      <c r="S97" s="8"/>
      <c r="T97" s="8"/>
      <c r="U97" s="8"/>
      <c r="V97" s="7"/>
      <c r="W97" s="6">
        <f t="shared" si="4"/>
        <v>9500</v>
      </c>
      <c r="X97" s="6">
        <f t="shared" si="5"/>
        <v>0</v>
      </c>
      <c r="Y97" s="97"/>
    </row>
    <row r="98" spans="1:25" s="12" customFormat="1" ht="19.5" customHeight="1">
      <c r="A98" s="186"/>
      <c r="B98" s="10">
        <v>81</v>
      </c>
      <c r="C98" s="30" t="s">
        <v>76</v>
      </c>
      <c r="D98" s="134" t="s">
        <v>33</v>
      </c>
      <c r="E98" s="57" t="s">
        <v>119</v>
      </c>
      <c r="F98" s="6">
        <v>20000</v>
      </c>
      <c r="G98" s="8"/>
      <c r="H98" s="7"/>
      <c r="I98" s="7"/>
      <c r="J98" s="6">
        <f t="shared" si="3"/>
        <v>20000</v>
      </c>
      <c r="K98" s="47">
        <v>20000</v>
      </c>
      <c r="L98" s="47"/>
      <c r="M98" s="47"/>
      <c r="N98" s="47"/>
      <c r="O98" s="47"/>
      <c r="P98" s="8"/>
      <c r="Q98" s="8"/>
      <c r="R98" s="8"/>
      <c r="S98" s="8"/>
      <c r="T98" s="8"/>
      <c r="U98" s="8"/>
      <c r="V98" s="7"/>
      <c r="W98" s="6">
        <f t="shared" si="4"/>
        <v>20000</v>
      </c>
      <c r="X98" s="6">
        <f t="shared" si="5"/>
        <v>0</v>
      </c>
      <c r="Y98" s="97"/>
    </row>
    <row r="99" spans="1:25" s="12" customFormat="1" ht="19.5" customHeight="1">
      <c r="A99" s="186"/>
      <c r="B99" s="10">
        <v>82</v>
      </c>
      <c r="C99" s="94" t="s">
        <v>174</v>
      </c>
      <c r="D99" s="134" t="s">
        <v>33</v>
      </c>
      <c r="E99" s="95" t="s">
        <v>175</v>
      </c>
      <c r="F99" s="6">
        <v>50000</v>
      </c>
      <c r="G99" s="8"/>
      <c r="H99" s="7"/>
      <c r="I99" s="7"/>
      <c r="J99" s="6">
        <f t="shared" si="3"/>
        <v>50000</v>
      </c>
      <c r="K99" s="47"/>
      <c r="L99" s="47"/>
      <c r="M99" s="47"/>
      <c r="N99" s="47"/>
      <c r="O99" s="47"/>
      <c r="P99" s="8"/>
      <c r="Q99" s="8"/>
      <c r="R99" s="8"/>
      <c r="S99" s="8"/>
      <c r="T99" s="8"/>
      <c r="U99" s="8"/>
      <c r="V99" s="7"/>
      <c r="W99" s="6">
        <f t="shared" si="4"/>
        <v>0</v>
      </c>
      <c r="X99" s="6">
        <f t="shared" si="5"/>
        <v>50000</v>
      </c>
      <c r="Y99" s="97"/>
    </row>
    <row r="100" spans="1:25" s="12" customFormat="1" ht="27">
      <c r="A100" s="186"/>
      <c r="B100" s="10">
        <v>83</v>
      </c>
      <c r="C100" s="102" t="s">
        <v>188</v>
      </c>
      <c r="D100" s="134" t="s">
        <v>33</v>
      </c>
      <c r="E100" s="103" t="s">
        <v>189</v>
      </c>
      <c r="F100" s="6">
        <v>30000</v>
      </c>
      <c r="G100" s="8"/>
      <c r="H100" s="7"/>
      <c r="I100" s="7"/>
      <c r="J100" s="6">
        <f t="shared" si="3"/>
        <v>30000</v>
      </c>
      <c r="K100" s="47"/>
      <c r="L100" s="47"/>
      <c r="M100" s="47"/>
      <c r="N100" s="47"/>
      <c r="O100" s="47"/>
      <c r="P100" s="8"/>
      <c r="Q100" s="8"/>
      <c r="R100" s="8"/>
      <c r="S100" s="8"/>
      <c r="T100" s="8"/>
      <c r="U100" s="8"/>
      <c r="V100" s="7"/>
      <c r="W100" s="6">
        <f t="shared" si="4"/>
        <v>0</v>
      </c>
      <c r="X100" s="6">
        <f t="shared" si="5"/>
        <v>30000</v>
      </c>
      <c r="Y100" s="97"/>
    </row>
    <row r="101" spans="1:25" s="12" customFormat="1" ht="21" customHeight="1">
      <c r="A101" s="186"/>
      <c r="B101" s="10">
        <v>84</v>
      </c>
      <c r="C101" s="124" t="s">
        <v>219</v>
      </c>
      <c r="D101" s="134" t="s">
        <v>33</v>
      </c>
      <c r="E101" s="125" t="s">
        <v>223</v>
      </c>
      <c r="F101" s="6">
        <v>0</v>
      </c>
      <c r="G101" s="8">
        <v>55000</v>
      </c>
      <c r="H101" s="7"/>
      <c r="I101" s="7"/>
      <c r="J101" s="6">
        <f t="shared" si="3"/>
        <v>55000</v>
      </c>
      <c r="K101" s="47"/>
      <c r="L101" s="47"/>
      <c r="M101" s="47"/>
      <c r="N101" s="47"/>
      <c r="O101" s="47"/>
      <c r="P101" s="8"/>
      <c r="Q101" s="8"/>
      <c r="R101" s="8"/>
      <c r="S101" s="8"/>
      <c r="T101" s="8"/>
      <c r="U101" s="8"/>
      <c r="V101" s="7"/>
      <c r="W101" s="6">
        <f t="shared" si="4"/>
        <v>0</v>
      </c>
      <c r="X101" s="6">
        <f t="shared" si="5"/>
        <v>55000</v>
      </c>
      <c r="Y101" s="97"/>
    </row>
    <row r="102" spans="1:25" s="12" customFormat="1" ht="21" customHeight="1">
      <c r="A102" s="186"/>
      <c r="B102" s="10">
        <v>85</v>
      </c>
      <c r="C102" s="124" t="s">
        <v>220</v>
      </c>
      <c r="D102" s="13" t="s">
        <v>33</v>
      </c>
      <c r="E102" s="125" t="s">
        <v>222</v>
      </c>
      <c r="F102" s="6">
        <v>0</v>
      </c>
      <c r="G102" s="8">
        <v>50000</v>
      </c>
      <c r="H102" s="7"/>
      <c r="I102" s="7"/>
      <c r="J102" s="6">
        <f t="shared" si="3"/>
        <v>50000</v>
      </c>
      <c r="K102" s="47"/>
      <c r="L102" s="47"/>
      <c r="M102" s="47"/>
      <c r="N102" s="47"/>
      <c r="O102" s="47"/>
      <c r="P102" s="8"/>
      <c r="Q102" s="8"/>
      <c r="R102" s="8"/>
      <c r="S102" s="8"/>
      <c r="T102" s="8"/>
      <c r="U102" s="8"/>
      <c r="V102" s="7"/>
      <c r="W102" s="6">
        <f t="shared" si="4"/>
        <v>0</v>
      </c>
      <c r="X102" s="6">
        <f t="shared" si="5"/>
        <v>50000</v>
      </c>
      <c r="Y102" s="97"/>
    </row>
    <row r="103" spans="1:25" s="12" customFormat="1" ht="26.25" customHeight="1">
      <c r="A103" s="186"/>
      <c r="B103" s="10">
        <v>86</v>
      </c>
      <c r="C103" s="73" t="s">
        <v>155</v>
      </c>
      <c r="D103" s="13" t="s">
        <v>212</v>
      </c>
      <c r="E103" s="125" t="s">
        <v>221</v>
      </c>
      <c r="F103" s="6">
        <v>15047.98</v>
      </c>
      <c r="G103" s="8"/>
      <c r="H103" s="7"/>
      <c r="I103" s="7"/>
      <c r="J103" s="6">
        <f t="shared" si="3"/>
        <v>15047.98</v>
      </c>
      <c r="K103" s="47"/>
      <c r="L103" s="164">
        <v>15047.98</v>
      </c>
      <c r="M103" s="47"/>
      <c r="N103" s="47"/>
      <c r="O103" s="47"/>
      <c r="P103" s="8"/>
      <c r="Q103" s="8"/>
      <c r="R103" s="8"/>
      <c r="S103" s="8"/>
      <c r="T103" s="8"/>
      <c r="U103" s="8"/>
      <c r="V103" s="7"/>
      <c r="W103" s="6">
        <f t="shared" si="4"/>
        <v>15047.98</v>
      </c>
      <c r="X103" s="6">
        <f t="shared" si="5"/>
        <v>0</v>
      </c>
      <c r="Y103" s="97"/>
    </row>
    <row r="104" spans="1:25" s="12" customFormat="1" ht="26.25" customHeight="1">
      <c r="A104" s="186"/>
      <c r="B104" s="10">
        <v>87</v>
      </c>
      <c r="C104" s="73" t="s">
        <v>163</v>
      </c>
      <c r="D104" s="13" t="s">
        <v>212</v>
      </c>
      <c r="E104" s="74" t="s">
        <v>140</v>
      </c>
      <c r="F104" s="6">
        <v>5000</v>
      </c>
      <c r="G104" s="8"/>
      <c r="H104" s="7"/>
      <c r="I104" s="7"/>
      <c r="J104" s="6">
        <f t="shared" si="3"/>
        <v>5000</v>
      </c>
      <c r="K104" s="47"/>
      <c r="L104" s="164">
        <v>5000</v>
      </c>
      <c r="M104" s="47"/>
      <c r="N104" s="47"/>
      <c r="O104" s="47"/>
      <c r="P104" s="8"/>
      <c r="Q104" s="8"/>
      <c r="R104" s="8"/>
      <c r="S104" s="8"/>
      <c r="T104" s="8"/>
      <c r="U104" s="8"/>
      <c r="V104" s="7"/>
      <c r="W104" s="6">
        <f t="shared" si="4"/>
        <v>5000</v>
      </c>
      <c r="X104" s="6">
        <f t="shared" si="5"/>
        <v>0</v>
      </c>
      <c r="Y104" s="97"/>
    </row>
    <row r="105" spans="1:25" s="12" customFormat="1" ht="26.25" customHeight="1">
      <c r="A105" s="186"/>
      <c r="B105" s="10">
        <v>88</v>
      </c>
      <c r="C105" s="93" t="s">
        <v>170</v>
      </c>
      <c r="D105" s="13" t="s">
        <v>212</v>
      </c>
      <c r="E105" s="82" t="s">
        <v>140</v>
      </c>
      <c r="F105" s="6">
        <v>5000</v>
      </c>
      <c r="G105" s="8"/>
      <c r="H105" s="7"/>
      <c r="I105" s="7"/>
      <c r="J105" s="6">
        <f t="shared" si="3"/>
        <v>5000</v>
      </c>
      <c r="K105" s="47"/>
      <c r="L105" s="164">
        <v>5000</v>
      </c>
      <c r="M105" s="47"/>
      <c r="N105" s="47"/>
      <c r="O105" s="47"/>
      <c r="P105" s="8"/>
      <c r="Q105" s="8"/>
      <c r="R105" s="8"/>
      <c r="S105" s="8"/>
      <c r="T105" s="8"/>
      <c r="U105" s="8"/>
      <c r="V105" s="7"/>
      <c r="W105" s="6">
        <f t="shared" si="4"/>
        <v>5000</v>
      </c>
      <c r="X105" s="6">
        <f t="shared" si="5"/>
        <v>0</v>
      </c>
      <c r="Y105" s="97"/>
    </row>
    <row r="106" spans="1:25" s="12" customFormat="1" ht="26.25" customHeight="1">
      <c r="A106" s="186"/>
      <c r="B106" s="10">
        <v>89</v>
      </c>
      <c r="C106" s="94" t="s">
        <v>180</v>
      </c>
      <c r="D106" s="13" t="s">
        <v>212</v>
      </c>
      <c r="E106" s="91" t="s">
        <v>140</v>
      </c>
      <c r="F106" s="6">
        <v>5000</v>
      </c>
      <c r="G106" s="8"/>
      <c r="H106" s="7"/>
      <c r="I106" s="7"/>
      <c r="J106" s="6">
        <f t="shared" si="3"/>
        <v>5000</v>
      </c>
      <c r="K106" s="47"/>
      <c r="L106" s="164">
        <v>5000</v>
      </c>
      <c r="M106" s="47"/>
      <c r="N106" s="47"/>
      <c r="O106" s="47"/>
      <c r="P106" s="8"/>
      <c r="Q106" s="8"/>
      <c r="R106" s="8"/>
      <c r="S106" s="8"/>
      <c r="T106" s="8"/>
      <c r="U106" s="8"/>
      <c r="V106" s="7"/>
      <c r="W106" s="6">
        <f t="shared" si="4"/>
        <v>5000</v>
      </c>
      <c r="X106" s="6">
        <f t="shared" si="5"/>
        <v>0</v>
      </c>
      <c r="Y106" s="97"/>
    </row>
    <row r="107" spans="1:25" s="12" customFormat="1" ht="26.25" customHeight="1">
      <c r="A107" s="186"/>
      <c r="B107" s="10">
        <v>90</v>
      </c>
      <c r="C107" s="94" t="s">
        <v>181</v>
      </c>
      <c r="D107" s="13" t="s">
        <v>212</v>
      </c>
      <c r="E107" s="91" t="s">
        <v>140</v>
      </c>
      <c r="F107" s="6">
        <v>2000</v>
      </c>
      <c r="G107" s="8"/>
      <c r="H107" s="7"/>
      <c r="I107" s="7"/>
      <c r="J107" s="6">
        <f t="shared" si="3"/>
        <v>2000</v>
      </c>
      <c r="K107" s="47"/>
      <c r="L107" s="164">
        <v>2000</v>
      </c>
      <c r="M107" s="47"/>
      <c r="N107" s="47"/>
      <c r="O107" s="47"/>
      <c r="P107" s="8"/>
      <c r="Q107" s="8"/>
      <c r="R107" s="8"/>
      <c r="S107" s="8"/>
      <c r="T107" s="8"/>
      <c r="U107" s="8"/>
      <c r="V107" s="7"/>
      <c r="W107" s="6">
        <f t="shared" si="4"/>
        <v>2000</v>
      </c>
      <c r="X107" s="6">
        <f t="shared" si="5"/>
        <v>0</v>
      </c>
      <c r="Y107" s="97"/>
    </row>
    <row r="108" spans="1:25" s="12" customFormat="1" ht="26.25" customHeight="1">
      <c r="A108" s="186"/>
      <c r="B108" s="10">
        <v>91</v>
      </c>
      <c r="C108" s="94" t="s">
        <v>182</v>
      </c>
      <c r="D108" s="13" t="s">
        <v>212</v>
      </c>
      <c r="E108" s="91" t="s">
        <v>140</v>
      </c>
      <c r="F108" s="6">
        <v>2000</v>
      </c>
      <c r="G108" s="8"/>
      <c r="H108" s="7"/>
      <c r="I108" s="7"/>
      <c r="J108" s="6">
        <f t="shared" si="3"/>
        <v>2000</v>
      </c>
      <c r="K108" s="47"/>
      <c r="L108" s="164">
        <v>2000</v>
      </c>
      <c r="M108" s="47"/>
      <c r="N108" s="47"/>
      <c r="O108" s="47"/>
      <c r="P108" s="8"/>
      <c r="Q108" s="8"/>
      <c r="R108" s="8"/>
      <c r="S108" s="8"/>
      <c r="T108" s="8"/>
      <c r="U108" s="8"/>
      <c r="V108" s="7"/>
      <c r="W108" s="6">
        <f t="shared" si="4"/>
        <v>2000</v>
      </c>
      <c r="X108" s="6">
        <f t="shared" si="5"/>
        <v>0</v>
      </c>
      <c r="Y108" s="97"/>
    </row>
    <row r="109" spans="1:26" s="52" customFormat="1" ht="26.25" customHeight="1">
      <c r="A109" s="186"/>
      <c r="B109" s="10">
        <v>92</v>
      </c>
      <c r="C109" s="157" t="s">
        <v>200</v>
      </c>
      <c r="D109" s="158" t="s">
        <v>212</v>
      </c>
      <c r="E109" s="115" t="s">
        <v>140</v>
      </c>
      <c r="F109" s="47">
        <v>10000</v>
      </c>
      <c r="G109" s="8"/>
      <c r="H109" s="8"/>
      <c r="I109" s="8"/>
      <c r="J109" s="6">
        <f t="shared" si="3"/>
        <v>10000</v>
      </c>
      <c r="K109" s="47"/>
      <c r="L109" s="164">
        <f>43417-SUM(L103:L108)</f>
        <v>9369.020000000004</v>
      </c>
      <c r="M109" s="47"/>
      <c r="N109" s="47"/>
      <c r="O109" s="47"/>
      <c r="P109" s="8"/>
      <c r="Q109" s="8"/>
      <c r="R109" s="8"/>
      <c r="S109" s="8"/>
      <c r="T109" s="8"/>
      <c r="U109" s="8"/>
      <c r="V109" s="8"/>
      <c r="W109" s="6">
        <f t="shared" si="4"/>
        <v>9369.020000000004</v>
      </c>
      <c r="X109" s="6">
        <f t="shared" si="5"/>
        <v>630.9799999999959</v>
      </c>
      <c r="Y109" s="138"/>
      <c r="Z109" s="159">
        <f>SUM(X109:X114)</f>
        <v>9149.959999999995</v>
      </c>
    </row>
    <row r="110" spans="1:26" s="52" customFormat="1" ht="26.25" customHeight="1">
      <c r="A110" s="186"/>
      <c r="B110" s="10">
        <v>93</v>
      </c>
      <c r="C110" s="157" t="s">
        <v>200</v>
      </c>
      <c r="D110" s="158" t="s">
        <v>212</v>
      </c>
      <c r="E110" s="115" t="s">
        <v>230</v>
      </c>
      <c r="F110" s="47">
        <v>0</v>
      </c>
      <c r="G110" s="8">
        <v>30000</v>
      </c>
      <c r="H110" s="8"/>
      <c r="I110" s="8"/>
      <c r="J110" s="6">
        <f t="shared" si="3"/>
        <v>30000</v>
      </c>
      <c r="K110" s="47"/>
      <c r="L110" s="164">
        <v>28181.02</v>
      </c>
      <c r="M110" s="47"/>
      <c r="N110" s="47"/>
      <c r="O110" s="47"/>
      <c r="P110" s="8"/>
      <c r="Q110" s="8"/>
      <c r="R110" s="8"/>
      <c r="S110" s="8"/>
      <c r="T110" s="8"/>
      <c r="U110" s="8"/>
      <c r="V110" s="8"/>
      <c r="W110" s="6">
        <f t="shared" si="4"/>
        <v>28181.02</v>
      </c>
      <c r="X110" s="6">
        <f t="shared" si="5"/>
        <v>1818.9799999999996</v>
      </c>
      <c r="Y110" s="138"/>
      <c r="Z110" s="52">
        <v>-12921.02</v>
      </c>
    </row>
    <row r="111" spans="1:25" s="52" customFormat="1" ht="26.25" customHeight="1">
      <c r="A111" s="186"/>
      <c r="B111" s="10">
        <v>94</v>
      </c>
      <c r="C111" s="157" t="s">
        <v>208</v>
      </c>
      <c r="D111" s="158" t="s">
        <v>212</v>
      </c>
      <c r="E111" s="115" t="s">
        <v>140</v>
      </c>
      <c r="F111" s="47">
        <v>1000</v>
      </c>
      <c r="G111" s="8"/>
      <c r="H111" s="8"/>
      <c r="I111" s="8"/>
      <c r="J111" s="6">
        <f t="shared" si="3"/>
        <v>1000</v>
      </c>
      <c r="K111" s="47"/>
      <c r="L111" s="47"/>
      <c r="M111" s="47"/>
      <c r="N111" s="47"/>
      <c r="O111" s="47"/>
      <c r="P111" s="8"/>
      <c r="Q111" s="8"/>
      <c r="R111" s="8"/>
      <c r="S111" s="8"/>
      <c r="T111" s="8"/>
      <c r="U111" s="8"/>
      <c r="V111" s="8"/>
      <c r="W111" s="6">
        <f t="shared" si="4"/>
        <v>0</v>
      </c>
      <c r="X111" s="6">
        <f t="shared" si="5"/>
        <v>1000</v>
      </c>
      <c r="Y111" s="138"/>
    </row>
    <row r="112" spans="1:25" s="52" customFormat="1" ht="26.25" customHeight="1">
      <c r="A112" s="186"/>
      <c r="B112" s="10">
        <v>95</v>
      </c>
      <c r="C112" s="160" t="s">
        <v>209</v>
      </c>
      <c r="D112" s="158" t="s">
        <v>212</v>
      </c>
      <c r="E112" s="115" t="s">
        <v>140</v>
      </c>
      <c r="F112" s="47">
        <v>2000</v>
      </c>
      <c r="G112" s="8"/>
      <c r="H112" s="8"/>
      <c r="I112" s="8"/>
      <c r="J112" s="6">
        <f t="shared" si="3"/>
        <v>2000</v>
      </c>
      <c r="K112" s="47"/>
      <c r="L112" s="47"/>
      <c r="M112" s="47"/>
      <c r="N112" s="47"/>
      <c r="O112" s="47"/>
      <c r="P112" s="8"/>
      <c r="Q112" s="8"/>
      <c r="R112" s="8"/>
      <c r="S112" s="8"/>
      <c r="T112" s="8"/>
      <c r="U112" s="8"/>
      <c r="V112" s="8"/>
      <c r="W112" s="6">
        <f t="shared" si="4"/>
        <v>0</v>
      </c>
      <c r="X112" s="6">
        <f t="shared" si="5"/>
        <v>2000</v>
      </c>
      <c r="Y112" s="138"/>
    </row>
    <row r="113" spans="1:25" s="52" customFormat="1" ht="26.25" customHeight="1">
      <c r="A113" s="186"/>
      <c r="B113" s="10">
        <v>96</v>
      </c>
      <c r="C113" s="161" t="s">
        <v>218</v>
      </c>
      <c r="D113" s="158" t="s">
        <v>212</v>
      </c>
      <c r="E113" s="115" t="s">
        <v>140</v>
      </c>
      <c r="F113" s="47">
        <v>0</v>
      </c>
      <c r="G113" s="8">
        <v>1700</v>
      </c>
      <c r="H113" s="8"/>
      <c r="I113" s="8"/>
      <c r="J113" s="6">
        <f t="shared" si="3"/>
        <v>1700</v>
      </c>
      <c r="K113" s="47"/>
      <c r="L113" s="47"/>
      <c r="M113" s="47"/>
      <c r="N113" s="47"/>
      <c r="O113" s="47"/>
      <c r="P113" s="8"/>
      <c r="Q113" s="8"/>
      <c r="R113" s="8"/>
      <c r="S113" s="8"/>
      <c r="T113" s="8"/>
      <c r="U113" s="8"/>
      <c r="V113" s="8"/>
      <c r="W113" s="6">
        <f t="shared" si="4"/>
        <v>0</v>
      </c>
      <c r="X113" s="6">
        <f t="shared" si="5"/>
        <v>1700</v>
      </c>
      <c r="Y113" s="138"/>
    </row>
    <row r="114" spans="1:25" s="52" customFormat="1" ht="26.25" customHeight="1">
      <c r="A114" s="186"/>
      <c r="B114" s="10">
        <v>97</v>
      </c>
      <c r="C114" s="162" t="s">
        <v>234</v>
      </c>
      <c r="D114" s="158" t="s">
        <v>212</v>
      </c>
      <c r="E114" s="115" t="s">
        <v>140</v>
      </c>
      <c r="F114" s="47">
        <v>0</v>
      </c>
      <c r="G114" s="8">
        <v>2000</v>
      </c>
      <c r="H114" s="8"/>
      <c r="I114" s="8"/>
      <c r="J114" s="6">
        <f t="shared" si="3"/>
        <v>2000</v>
      </c>
      <c r="K114" s="47"/>
      <c r="L114" s="47"/>
      <c r="M114" s="47"/>
      <c r="N114" s="47"/>
      <c r="O114" s="47"/>
      <c r="P114" s="8"/>
      <c r="Q114" s="8"/>
      <c r="R114" s="8"/>
      <c r="S114" s="8"/>
      <c r="T114" s="8"/>
      <c r="U114" s="8"/>
      <c r="V114" s="8"/>
      <c r="W114" s="6">
        <f t="shared" si="4"/>
        <v>0</v>
      </c>
      <c r="X114" s="6">
        <f t="shared" si="5"/>
        <v>2000</v>
      </c>
      <c r="Y114" s="138"/>
    </row>
    <row r="115" spans="1:25" s="12" customFormat="1" ht="26.25" customHeight="1">
      <c r="A115" s="186"/>
      <c r="B115" s="10">
        <v>98</v>
      </c>
      <c r="C115" s="129" t="s">
        <v>231</v>
      </c>
      <c r="D115" s="13" t="s">
        <v>212</v>
      </c>
      <c r="E115" s="139" t="s">
        <v>232</v>
      </c>
      <c r="F115" s="6">
        <v>0</v>
      </c>
      <c r="G115" s="8">
        <v>24479.8</v>
      </c>
      <c r="H115" s="7"/>
      <c r="I115" s="7"/>
      <c r="J115" s="6">
        <f t="shared" si="3"/>
        <v>24479.8</v>
      </c>
      <c r="K115" s="47"/>
      <c r="L115" s="47"/>
      <c r="M115" s="47"/>
      <c r="N115" s="47"/>
      <c r="O115" s="47"/>
      <c r="P115" s="8"/>
      <c r="Q115" s="8"/>
      <c r="R115" s="8"/>
      <c r="S115" s="8"/>
      <c r="T115" s="8"/>
      <c r="U115" s="8"/>
      <c r="V115" s="7"/>
      <c r="W115" s="6">
        <f t="shared" si="4"/>
        <v>0</v>
      </c>
      <c r="X115" s="6">
        <f t="shared" si="5"/>
        <v>24479.8</v>
      </c>
      <c r="Y115" s="97"/>
    </row>
    <row r="116" spans="1:25" s="12" customFormat="1" ht="26.25" customHeight="1">
      <c r="A116" s="186"/>
      <c r="B116" s="10">
        <v>99</v>
      </c>
      <c r="C116" s="102" t="s">
        <v>190</v>
      </c>
      <c r="D116" s="13" t="s">
        <v>212</v>
      </c>
      <c r="E116" s="103" t="s">
        <v>191</v>
      </c>
      <c r="F116" s="6">
        <v>30000</v>
      </c>
      <c r="G116" s="8">
        <v>30000</v>
      </c>
      <c r="H116" s="7"/>
      <c r="I116" s="7"/>
      <c r="J116" s="6">
        <f t="shared" si="3"/>
        <v>60000</v>
      </c>
      <c r="K116" s="47">
        <v>30000</v>
      </c>
      <c r="L116" s="47"/>
      <c r="M116" s="47"/>
      <c r="N116" s="47"/>
      <c r="O116" s="47"/>
      <c r="P116" s="8"/>
      <c r="Q116" s="8"/>
      <c r="R116" s="8"/>
      <c r="S116" s="8"/>
      <c r="T116" s="8"/>
      <c r="U116" s="8"/>
      <c r="V116" s="7"/>
      <c r="W116" s="6">
        <f t="shared" si="4"/>
        <v>30000</v>
      </c>
      <c r="X116" s="6">
        <f t="shared" si="5"/>
        <v>30000</v>
      </c>
      <c r="Y116" s="97"/>
    </row>
    <row r="117" spans="1:25" s="12" customFormat="1" ht="19.5" customHeight="1">
      <c r="A117" s="186"/>
      <c r="B117" s="10">
        <v>100</v>
      </c>
      <c r="C117" s="30" t="s">
        <v>73</v>
      </c>
      <c r="D117" s="13" t="s">
        <v>64</v>
      </c>
      <c r="E117" s="27" t="s">
        <v>63</v>
      </c>
      <c r="F117" s="6">
        <v>20000</v>
      </c>
      <c r="G117" s="8"/>
      <c r="H117" s="7"/>
      <c r="I117" s="7"/>
      <c r="J117" s="6">
        <f t="shared" si="3"/>
        <v>20000</v>
      </c>
      <c r="K117" s="47"/>
      <c r="L117" s="47"/>
      <c r="M117" s="47"/>
      <c r="N117" s="47"/>
      <c r="O117" s="47"/>
      <c r="P117" s="8"/>
      <c r="Q117" s="8"/>
      <c r="R117" s="8"/>
      <c r="S117" s="8"/>
      <c r="T117" s="8"/>
      <c r="U117" s="8"/>
      <c r="V117" s="7"/>
      <c r="W117" s="6">
        <f t="shared" si="4"/>
        <v>0</v>
      </c>
      <c r="X117" s="6">
        <f t="shared" si="5"/>
        <v>20000</v>
      </c>
      <c r="Y117" s="97"/>
    </row>
    <row r="118" spans="1:25" s="12" customFormat="1" ht="27">
      <c r="A118" s="186"/>
      <c r="B118" s="10">
        <v>101</v>
      </c>
      <c r="C118" s="30" t="s">
        <v>70</v>
      </c>
      <c r="D118" s="13" t="s">
        <v>65</v>
      </c>
      <c r="E118" s="27" t="s">
        <v>173</v>
      </c>
      <c r="F118" s="6">
        <v>100585</v>
      </c>
      <c r="G118" s="8"/>
      <c r="H118" s="7"/>
      <c r="I118" s="7"/>
      <c r="J118" s="6">
        <f t="shared" si="3"/>
        <v>100585</v>
      </c>
      <c r="K118" s="47"/>
      <c r="L118" s="47"/>
      <c r="M118" s="47"/>
      <c r="N118" s="47"/>
      <c r="O118" s="47"/>
      <c r="P118" s="8"/>
      <c r="Q118" s="8"/>
      <c r="R118" s="8"/>
      <c r="S118" s="8"/>
      <c r="T118" s="8"/>
      <c r="U118" s="8"/>
      <c r="V118" s="7"/>
      <c r="W118" s="6">
        <f t="shared" si="4"/>
        <v>0</v>
      </c>
      <c r="X118" s="6">
        <f t="shared" si="5"/>
        <v>100585</v>
      </c>
      <c r="Y118" s="97"/>
    </row>
    <row r="119" spans="1:25" s="12" customFormat="1" ht="29.25" customHeight="1">
      <c r="A119" s="186"/>
      <c r="B119" s="10">
        <v>102</v>
      </c>
      <c r="C119" s="67" t="s">
        <v>128</v>
      </c>
      <c r="D119" s="134" t="s">
        <v>126</v>
      </c>
      <c r="E119" s="68" t="s">
        <v>127</v>
      </c>
      <c r="F119" s="6">
        <v>10000</v>
      </c>
      <c r="G119" s="8"/>
      <c r="H119" s="7"/>
      <c r="I119" s="7"/>
      <c r="J119" s="6">
        <f t="shared" si="3"/>
        <v>10000</v>
      </c>
      <c r="K119" s="47"/>
      <c r="L119" s="47"/>
      <c r="M119" s="47"/>
      <c r="N119" s="47"/>
      <c r="O119" s="47"/>
      <c r="P119" s="8"/>
      <c r="Q119" s="8"/>
      <c r="R119" s="8"/>
      <c r="S119" s="8"/>
      <c r="T119" s="8"/>
      <c r="U119" s="8"/>
      <c r="V119" s="7"/>
      <c r="W119" s="6">
        <f t="shared" si="4"/>
        <v>0</v>
      </c>
      <c r="X119" s="6">
        <f t="shared" si="5"/>
        <v>10000</v>
      </c>
      <c r="Y119" s="97"/>
    </row>
    <row r="120" spans="1:25" s="12" customFormat="1" ht="29.25" customHeight="1">
      <c r="A120" s="186"/>
      <c r="B120" s="10">
        <v>103</v>
      </c>
      <c r="C120" s="73" t="s">
        <v>139</v>
      </c>
      <c r="D120" s="134" t="s">
        <v>126</v>
      </c>
      <c r="E120" s="68" t="s">
        <v>115</v>
      </c>
      <c r="F120" s="6">
        <v>50000</v>
      </c>
      <c r="G120" s="8">
        <v>50000</v>
      </c>
      <c r="H120" s="7"/>
      <c r="I120" s="7"/>
      <c r="J120" s="6">
        <f t="shared" si="3"/>
        <v>100000</v>
      </c>
      <c r="K120" s="47"/>
      <c r="L120" s="47"/>
      <c r="M120" s="47"/>
      <c r="N120" s="47"/>
      <c r="O120" s="47"/>
      <c r="P120" s="8"/>
      <c r="Q120" s="8"/>
      <c r="R120" s="8"/>
      <c r="S120" s="8"/>
      <c r="T120" s="8"/>
      <c r="U120" s="8"/>
      <c r="V120" s="7"/>
      <c r="W120" s="6">
        <f t="shared" si="4"/>
        <v>0</v>
      </c>
      <c r="X120" s="6">
        <f t="shared" si="5"/>
        <v>100000</v>
      </c>
      <c r="Y120" s="97"/>
    </row>
    <row r="121" spans="1:25" s="12" customFormat="1" ht="29.25" customHeight="1">
      <c r="A121" s="186"/>
      <c r="B121" s="10">
        <v>104</v>
      </c>
      <c r="C121" s="48" t="s">
        <v>50</v>
      </c>
      <c r="D121" s="135" t="s">
        <v>51</v>
      </c>
      <c r="E121" s="49" t="s">
        <v>103</v>
      </c>
      <c r="F121" s="6">
        <v>50000</v>
      </c>
      <c r="G121" s="8"/>
      <c r="H121" s="7"/>
      <c r="I121" s="7"/>
      <c r="J121" s="6">
        <f t="shared" si="3"/>
        <v>50000</v>
      </c>
      <c r="K121" s="6"/>
      <c r="L121" s="6"/>
      <c r="M121" s="6"/>
      <c r="N121" s="6"/>
      <c r="O121" s="47"/>
      <c r="P121" s="7"/>
      <c r="Q121" s="7"/>
      <c r="R121" s="7"/>
      <c r="S121" s="7"/>
      <c r="T121" s="7"/>
      <c r="U121" s="7"/>
      <c r="V121" s="7"/>
      <c r="W121" s="6">
        <f t="shared" si="4"/>
        <v>0</v>
      </c>
      <c r="X121" s="6">
        <f t="shared" si="5"/>
        <v>50000</v>
      </c>
      <c r="Y121" s="97"/>
    </row>
    <row r="122" spans="1:25" s="12" customFormat="1" ht="29.25" customHeight="1">
      <c r="A122" s="186"/>
      <c r="B122" s="10">
        <v>105</v>
      </c>
      <c r="C122" s="58" t="s">
        <v>48</v>
      </c>
      <c r="D122" s="135" t="s">
        <v>51</v>
      </c>
      <c r="E122" s="49" t="s">
        <v>103</v>
      </c>
      <c r="F122" s="6">
        <v>1000</v>
      </c>
      <c r="G122" s="8"/>
      <c r="H122" s="7"/>
      <c r="I122" s="7"/>
      <c r="J122" s="6">
        <f t="shared" si="3"/>
        <v>1000</v>
      </c>
      <c r="K122" s="6"/>
      <c r="L122" s="6"/>
      <c r="M122" s="6"/>
      <c r="N122" s="6"/>
      <c r="O122" s="47"/>
      <c r="P122" s="7"/>
      <c r="Q122" s="7"/>
      <c r="R122" s="7"/>
      <c r="S122" s="7"/>
      <c r="T122" s="7"/>
      <c r="U122" s="7"/>
      <c r="V122" s="7"/>
      <c r="W122" s="6">
        <f t="shared" si="4"/>
        <v>0</v>
      </c>
      <c r="X122" s="6">
        <f t="shared" si="5"/>
        <v>1000</v>
      </c>
      <c r="Y122" s="97"/>
    </row>
    <row r="123" spans="1:25" s="12" customFormat="1" ht="29.25" customHeight="1">
      <c r="A123" s="186"/>
      <c r="B123" s="10">
        <v>106</v>
      </c>
      <c r="C123" s="58" t="s">
        <v>159</v>
      </c>
      <c r="D123" s="135" t="s">
        <v>51</v>
      </c>
      <c r="E123" s="83" t="s">
        <v>160</v>
      </c>
      <c r="F123" s="6">
        <v>10000</v>
      </c>
      <c r="G123" s="8"/>
      <c r="H123" s="7"/>
      <c r="I123" s="7"/>
      <c r="J123" s="6">
        <f t="shared" si="3"/>
        <v>10000</v>
      </c>
      <c r="K123" s="6"/>
      <c r="L123" s="6"/>
      <c r="M123" s="6"/>
      <c r="N123" s="6"/>
      <c r="O123" s="47"/>
      <c r="P123" s="7"/>
      <c r="Q123" s="7"/>
      <c r="R123" s="7"/>
      <c r="S123" s="7"/>
      <c r="T123" s="7"/>
      <c r="U123" s="7"/>
      <c r="V123" s="7"/>
      <c r="W123" s="6">
        <f t="shared" si="4"/>
        <v>0</v>
      </c>
      <c r="X123" s="6">
        <f t="shared" si="5"/>
        <v>10000</v>
      </c>
      <c r="Y123" s="97"/>
    </row>
    <row r="124" spans="1:25" s="12" customFormat="1" ht="29.25" customHeight="1">
      <c r="A124" s="186"/>
      <c r="B124" s="10">
        <v>107</v>
      </c>
      <c r="C124" s="137" t="s">
        <v>229</v>
      </c>
      <c r="D124" s="135" t="s">
        <v>51</v>
      </c>
      <c r="E124" s="120" t="s">
        <v>225</v>
      </c>
      <c r="F124" s="6">
        <v>0</v>
      </c>
      <c r="G124" s="8">
        <v>100000</v>
      </c>
      <c r="H124" s="7"/>
      <c r="I124" s="7"/>
      <c r="J124" s="6">
        <f t="shared" si="3"/>
        <v>100000</v>
      </c>
      <c r="K124" s="6"/>
      <c r="L124" s="6">
        <v>9600</v>
      </c>
      <c r="M124" s="6"/>
      <c r="N124" s="6"/>
      <c r="O124" s="47"/>
      <c r="P124" s="7"/>
      <c r="Q124" s="7"/>
      <c r="R124" s="7"/>
      <c r="S124" s="7"/>
      <c r="T124" s="7"/>
      <c r="U124" s="7"/>
      <c r="V124" s="7"/>
      <c r="W124" s="6">
        <f t="shared" si="4"/>
        <v>9600</v>
      </c>
      <c r="X124" s="6">
        <f t="shared" si="5"/>
        <v>90400</v>
      </c>
      <c r="Y124" s="97"/>
    </row>
    <row r="125" spans="1:25" s="52" customFormat="1" ht="29.25" customHeight="1">
      <c r="A125" s="186"/>
      <c r="B125" s="10">
        <v>108</v>
      </c>
      <c r="C125" s="100" t="s">
        <v>185</v>
      </c>
      <c r="D125" s="136" t="s">
        <v>145</v>
      </c>
      <c r="E125" s="99" t="s">
        <v>184</v>
      </c>
      <c r="F125" s="6">
        <v>10000</v>
      </c>
      <c r="G125" s="8">
        <v>8000</v>
      </c>
      <c r="H125" s="8"/>
      <c r="I125" s="8"/>
      <c r="J125" s="6">
        <f t="shared" si="3"/>
        <v>18000</v>
      </c>
      <c r="K125" s="47">
        <v>8000</v>
      </c>
      <c r="L125" s="47"/>
      <c r="M125" s="47"/>
      <c r="N125" s="47"/>
      <c r="O125" s="47"/>
      <c r="P125" s="8"/>
      <c r="Q125" s="8"/>
      <c r="R125" s="8"/>
      <c r="S125" s="8"/>
      <c r="T125" s="8"/>
      <c r="U125" s="8"/>
      <c r="V125" s="8"/>
      <c r="W125" s="6">
        <f t="shared" si="4"/>
        <v>8000</v>
      </c>
      <c r="X125" s="6">
        <f t="shared" si="5"/>
        <v>10000</v>
      </c>
      <c r="Y125" s="99"/>
    </row>
    <row r="126" spans="1:25" s="12" customFormat="1" ht="29.25" customHeight="1">
      <c r="A126" s="186"/>
      <c r="B126" s="10">
        <v>109</v>
      </c>
      <c r="C126" s="77" t="s">
        <v>144</v>
      </c>
      <c r="D126" s="143" t="s">
        <v>239</v>
      </c>
      <c r="E126" s="79" t="s">
        <v>146</v>
      </c>
      <c r="F126" s="6">
        <v>1000000</v>
      </c>
      <c r="G126" s="8"/>
      <c r="H126" s="7"/>
      <c r="I126" s="7"/>
      <c r="J126" s="6">
        <f t="shared" si="3"/>
        <v>1000000</v>
      </c>
      <c r="K126" s="6">
        <v>10000</v>
      </c>
      <c r="L126" s="6"/>
      <c r="M126" s="6"/>
      <c r="N126" s="6"/>
      <c r="O126" s="47"/>
      <c r="P126" s="7"/>
      <c r="Q126" s="7"/>
      <c r="R126" s="7"/>
      <c r="S126" s="7"/>
      <c r="T126" s="7"/>
      <c r="U126" s="7"/>
      <c r="V126" s="7"/>
      <c r="W126" s="6">
        <f t="shared" si="4"/>
        <v>10000</v>
      </c>
      <c r="X126" s="6">
        <f t="shared" si="5"/>
        <v>990000</v>
      </c>
      <c r="Y126" s="97"/>
    </row>
    <row r="127" spans="1:25" s="12" customFormat="1" ht="29.25" customHeight="1">
      <c r="A127" s="186"/>
      <c r="B127" s="10">
        <v>110</v>
      </c>
      <c r="C127" s="77" t="s">
        <v>147</v>
      </c>
      <c r="D127" s="78" t="s">
        <v>148</v>
      </c>
      <c r="E127" s="79" t="s">
        <v>149</v>
      </c>
      <c r="F127" s="6">
        <v>8800</v>
      </c>
      <c r="G127" s="8"/>
      <c r="H127" s="7"/>
      <c r="I127" s="7"/>
      <c r="J127" s="6">
        <f t="shared" si="3"/>
        <v>8800</v>
      </c>
      <c r="K127" s="6">
        <v>8800</v>
      </c>
      <c r="L127" s="6"/>
      <c r="M127" s="6"/>
      <c r="N127" s="6"/>
      <c r="O127" s="47"/>
      <c r="P127" s="7"/>
      <c r="Q127" s="7"/>
      <c r="R127" s="7"/>
      <c r="S127" s="7"/>
      <c r="T127" s="7"/>
      <c r="U127" s="7"/>
      <c r="V127" s="7"/>
      <c r="W127" s="6">
        <f t="shared" si="4"/>
        <v>8800</v>
      </c>
      <c r="X127" s="6">
        <f t="shared" si="5"/>
        <v>0</v>
      </c>
      <c r="Y127" s="97"/>
    </row>
    <row r="128" spans="1:25" s="12" customFormat="1" ht="29.25" customHeight="1">
      <c r="A128" s="186"/>
      <c r="B128" s="10">
        <v>111</v>
      </c>
      <c r="C128" s="104" t="s">
        <v>192</v>
      </c>
      <c r="D128" s="133" t="s">
        <v>178</v>
      </c>
      <c r="E128" s="95" t="s">
        <v>179</v>
      </c>
      <c r="F128" s="6">
        <v>4843</v>
      </c>
      <c r="G128" s="8"/>
      <c r="H128" s="7"/>
      <c r="I128" s="7"/>
      <c r="J128" s="6">
        <f t="shared" si="3"/>
        <v>4843</v>
      </c>
      <c r="K128" s="6"/>
      <c r="L128" s="6"/>
      <c r="M128" s="6"/>
      <c r="N128" s="6"/>
      <c r="O128" s="47"/>
      <c r="P128" s="7"/>
      <c r="Q128" s="7"/>
      <c r="R128" s="7"/>
      <c r="S128" s="7"/>
      <c r="T128" s="7"/>
      <c r="U128" s="7"/>
      <c r="V128" s="7"/>
      <c r="W128" s="6">
        <f t="shared" si="4"/>
        <v>0</v>
      </c>
      <c r="X128" s="6">
        <f t="shared" si="5"/>
        <v>4843</v>
      </c>
      <c r="Y128" s="97"/>
    </row>
    <row r="129" spans="1:25" s="12" customFormat="1" ht="29.25" customHeight="1">
      <c r="A129" s="186"/>
      <c r="B129" s="10">
        <v>112</v>
      </c>
      <c r="C129" s="104" t="s">
        <v>203</v>
      </c>
      <c r="D129" s="133" t="s">
        <v>178</v>
      </c>
      <c r="E129" s="108" t="s">
        <v>210</v>
      </c>
      <c r="F129" s="6">
        <v>2500</v>
      </c>
      <c r="G129" s="8"/>
      <c r="H129" s="7"/>
      <c r="I129" s="7"/>
      <c r="J129" s="6">
        <f t="shared" si="3"/>
        <v>2500</v>
      </c>
      <c r="K129" s="6"/>
      <c r="L129" s="6"/>
      <c r="M129" s="6"/>
      <c r="N129" s="6"/>
      <c r="O129" s="47"/>
      <c r="P129" s="7"/>
      <c r="Q129" s="7"/>
      <c r="R129" s="7"/>
      <c r="S129" s="7"/>
      <c r="T129" s="7"/>
      <c r="U129" s="7"/>
      <c r="V129" s="7"/>
      <c r="W129" s="6">
        <f t="shared" si="4"/>
        <v>0</v>
      </c>
      <c r="X129" s="6">
        <f t="shared" si="5"/>
        <v>2500</v>
      </c>
      <c r="Y129" s="97"/>
    </row>
    <row r="130" spans="1:25" s="12" customFormat="1" ht="29.25" customHeight="1">
      <c r="A130" s="186"/>
      <c r="B130" s="10">
        <v>113</v>
      </c>
      <c r="C130" s="98" t="s">
        <v>183</v>
      </c>
      <c r="D130" s="133" t="s">
        <v>161</v>
      </c>
      <c r="E130" s="82" t="s">
        <v>162</v>
      </c>
      <c r="F130" s="6">
        <v>1000000</v>
      </c>
      <c r="G130" s="8"/>
      <c r="H130" s="7"/>
      <c r="I130" s="7"/>
      <c r="J130" s="6">
        <f t="shared" si="3"/>
        <v>1000000</v>
      </c>
      <c r="K130" s="6"/>
      <c r="L130" s="6">
        <v>20000</v>
      </c>
      <c r="M130" s="6"/>
      <c r="N130" s="6"/>
      <c r="O130" s="47"/>
      <c r="P130" s="7"/>
      <c r="Q130" s="7"/>
      <c r="R130" s="7"/>
      <c r="S130" s="7"/>
      <c r="T130" s="7"/>
      <c r="U130" s="7"/>
      <c r="V130" s="7"/>
      <c r="W130" s="6">
        <f t="shared" si="4"/>
        <v>20000</v>
      </c>
      <c r="X130" s="6">
        <f t="shared" si="5"/>
        <v>980000</v>
      </c>
      <c r="Y130" s="97"/>
    </row>
    <row r="131" spans="1:25" s="12" customFormat="1" ht="29.25" customHeight="1">
      <c r="A131" s="186"/>
      <c r="B131" s="10">
        <v>114</v>
      </c>
      <c r="C131" s="104" t="s">
        <v>201</v>
      </c>
      <c r="D131" s="133" t="s">
        <v>238</v>
      </c>
      <c r="E131" s="103" t="s">
        <v>162</v>
      </c>
      <c r="F131" s="6">
        <v>100000</v>
      </c>
      <c r="G131" s="8"/>
      <c r="H131" s="7"/>
      <c r="I131" s="7"/>
      <c r="J131" s="6">
        <f t="shared" si="3"/>
        <v>100000</v>
      </c>
      <c r="K131" s="6"/>
      <c r="L131" s="6"/>
      <c r="M131" s="6"/>
      <c r="N131" s="6"/>
      <c r="O131" s="47"/>
      <c r="P131" s="7"/>
      <c r="Q131" s="7"/>
      <c r="R131" s="7"/>
      <c r="S131" s="7"/>
      <c r="T131" s="7"/>
      <c r="U131" s="7"/>
      <c r="V131" s="7"/>
      <c r="W131" s="6">
        <f t="shared" si="4"/>
        <v>0</v>
      </c>
      <c r="X131" s="6">
        <f t="shared" si="5"/>
        <v>100000</v>
      </c>
      <c r="Y131" s="97"/>
    </row>
    <row r="132" spans="1:25" s="12" customFormat="1" ht="29.25" customHeight="1">
      <c r="A132" s="186"/>
      <c r="B132" s="10">
        <v>115</v>
      </c>
      <c r="C132" s="104" t="s">
        <v>202</v>
      </c>
      <c r="D132" s="133" t="s">
        <v>161</v>
      </c>
      <c r="E132" s="103" t="s">
        <v>162</v>
      </c>
      <c r="F132" s="6">
        <v>20000</v>
      </c>
      <c r="G132" s="8"/>
      <c r="H132" s="7"/>
      <c r="I132" s="7"/>
      <c r="J132" s="6">
        <f t="shared" si="3"/>
        <v>20000</v>
      </c>
      <c r="K132" s="6"/>
      <c r="L132" s="6"/>
      <c r="M132" s="6"/>
      <c r="N132" s="6"/>
      <c r="O132" s="47"/>
      <c r="P132" s="7"/>
      <c r="Q132" s="7"/>
      <c r="R132" s="7"/>
      <c r="S132" s="7"/>
      <c r="T132" s="7"/>
      <c r="U132" s="7"/>
      <c r="V132" s="7"/>
      <c r="W132" s="6">
        <f t="shared" si="4"/>
        <v>0</v>
      </c>
      <c r="X132" s="6">
        <f t="shared" si="5"/>
        <v>20000</v>
      </c>
      <c r="Y132" s="97"/>
    </row>
    <row r="133" spans="1:25" s="12" customFormat="1" ht="29.25" customHeight="1">
      <c r="A133" s="186"/>
      <c r="B133" s="10"/>
      <c r="D133" s="119"/>
      <c r="E133" s="95"/>
      <c r="F133" s="8"/>
      <c r="H133" s="7"/>
      <c r="I133" s="7"/>
      <c r="J133" s="6">
        <f>SUM(F133:I133)</f>
        <v>0</v>
      </c>
      <c r="K133" s="6"/>
      <c r="L133" s="6"/>
      <c r="M133" s="6"/>
      <c r="N133" s="6"/>
      <c r="O133" s="47"/>
      <c r="P133" s="7"/>
      <c r="Q133" s="7"/>
      <c r="R133" s="7"/>
      <c r="S133" s="7"/>
      <c r="T133" s="7"/>
      <c r="U133" s="7"/>
      <c r="V133" s="7"/>
      <c r="W133" s="6">
        <f>SUM(K133:V133)</f>
        <v>0</v>
      </c>
      <c r="X133" s="6">
        <f>J133-W133</f>
        <v>0</v>
      </c>
      <c r="Y133" s="97"/>
    </row>
    <row r="134" spans="1:25" s="12" customFormat="1" ht="29.25" customHeight="1">
      <c r="A134" s="187"/>
      <c r="B134" s="26"/>
      <c r="C134" s="26"/>
      <c r="D134" s="119"/>
      <c r="E134" s="26"/>
      <c r="F134" s="26"/>
      <c r="G134" s="99"/>
      <c r="H134" s="26"/>
      <c r="I134" s="26"/>
      <c r="J134" s="6">
        <f>SUM(F134:I134)</f>
        <v>0</v>
      </c>
      <c r="K134" s="26"/>
      <c r="L134" s="26"/>
      <c r="M134" s="26"/>
      <c r="N134" s="26"/>
      <c r="O134" s="138"/>
      <c r="P134" s="26"/>
      <c r="Q134" s="26"/>
      <c r="R134" s="26"/>
      <c r="S134" s="26"/>
      <c r="T134" s="26"/>
      <c r="U134" s="26"/>
      <c r="V134" s="26"/>
      <c r="W134" s="6">
        <f>SUM(K134:V134)</f>
        <v>0</v>
      </c>
      <c r="X134" s="6">
        <f>J134-W134</f>
        <v>0</v>
      </c>
      <c r="Y134" s="97"/>
    </row>
    <row r="135" spans="1:25" s="40" customFormat="1" ht="24.75" customHeight="1">
      <c r="A135" s="179" t="s">
        <v>2</v>
      </c>
      <c r="B135" s="179"/>
      <c r="C135" s="179"/>
      <c r="D135" s="179"/>
      <c r="E135" s="179"/>
      <c r="F135" s="41">
        <f>SUM(F4:F134)</f>
        <v>19277830.76</v>
      </c>
      <c r="G135" s="41">
        <f aca="true" t="shared" si="6" ref="G135:X135">SUM(G4:G134)</f>
        <v>1702719.89</v>
      </c>
      <c r="H135" s="41">
        <f t="shared" si="6"/>
        <v>111620.39</v>
      </c>
      <c r="I135" s="41">
        <f t="shared" si="6"/>
        <v>126.96</v>
      </c>
      <c r="J135" s="41">
        <f t="shared" si="6"/>
        <v>21092298</v>
      </c>
      <c r="K135" s="41">
        <f t="shared" si="6"/>
        <v>762700</v>
      </c>
      <c r="L135" s="41">
        <f t="shared" si="6"/>
        <v>1063736.32</v>
      </c>
      <c r="M135" s="41">
        <f t="shared" si="6"/>
        <v>0</v>
      </c>
      <c r="N135" s="41">
        <f t="shared" si="6"/>
        <v>0</v>
      </c>
      <c r="O135" s="41">
        <f t="shared" si="6"/>
        <v>0</v>
      </c>
      <c r="P135" s="41">
        <f t="shared" si="6"/>
        <v>432</v>
      </c>
      <c r="Q135" s="41">
        <f t="shared" si="6"/>
        <v>0</v>
      </c>
      <c r="R135" s="41">
        <f t="shared" si="6"/>
        <v>26</v>
      </c>
      <c r="S135" s="41">
        <f t="shared" si="6"/>
        <v>0</v>
      </c>
      <c r="T135" s="41">
        <f t="shared" si="6"/>
        <v>12</v>
      </c>
      <c r="U135" s="41">
        <f t="shared" si="6"/>
        <v>0</v>
      </c>
      <c r="V135" s="41">
        <f t="shared" si="6"/>
        <v>2354</v>
      </c>
      <c r="W135" s="41">
        <f t="shared" si="6"/>
        <v>1829260.32</v>
      </c>
      <c r="X135" s="41">
        <f t="shared" si="6"/>
        <v>19263037.68</v>
      </c>
      <c r="Y135" s="118"/>
    </row>
    <row r="136" spans="6:24" ht="21.75" customHeight="1">
      <c r="F136" s="1"/>
      <c r="G136" s="1"/>
      <c r="K136" s="180"/>
      <c r="L136" s="181"/>
      <c r="M136" s="181"/>
      <c r="N136" s="181"/>
      <c r="O136" s="110"/>
      <c r="X136" s="1"/>
    </row>
    <row r="137" spans="7:24" ht="21.75" customHeight="1">
      <c r="G137" s="1"/>
      <c r="H137" s="1"/>
      <c r="J137" s="1"/>
      <c r="X137" s="116"/>
    </row>
    <row r="138" spans="7:24" ht="21.75" customHeight="1">
      <c r="G138" s="1"/>
      <c r="H138" s="1"/>
      <c r="K138" s="75"/>
      <c r="L138" s="85"/>
      <c r="M138" s="75"/>
      <c r="N138" s="75"/>
      <c r="O138" s="112"/>
      <c r="P138" s="75"/>
      <c r="Q138" s="75"/>
      <c r="R138" s="75"/>
      <c r="S138" s="75"/>
      <c r="T138" s="75"/>
      <c r="U138" s="75"/>
      <c r="V138" s="75"/>
      <c r="W138" s="75"/>
      <c r="X138" s="116"/>
    </row>
    <row r="139" spans="7:24" ht="21.75" customHeight="1">
      <c r="G139" s="1"/>
      <c r="H139" s="70"/>
      <c r="K139" s="76"/>
      <c r="L139" s="76"/>
      <c r="M139" s="76"/>
      <c r="N139" s="76"/>
      <c r="O139" s="113"/>
      <c r="P139" s="76"/>
      <c r="Q139" s="76"/>
      <c r="R139" s="76"/>
      <c r="S139" s="76"/>
      <c r="T139" s="76"/>
      <c r="U139" s="76"/>
      <c r="V139" s="76"/>
      <c r="W139" s="76"/>
      <c r="X139" s="109"/>
    </row>
    <row r="140" spans="6:24" ht="21.75" customHeight="1">
      <c r="F140" s="1"/>
      <c r="X140" s="109"/>
    </row>
    <row r="141" spans="7:24" ht="21.75" customHeight="1">
      <c r="G141" s="1"/>
      <c r="K141" s="1"/>
      <c r="X141" s="1"/>
    </row>
    <row r="142" spans="13:24" ht="21.75" customHeight="1">
      <c r="M142" s="1"/>
      <c r="X142" s="1"/>
    </row>
    <row r="145" ht="21.75" customHeight="1">
      <c r="L145" s="1"/>
    </row>
  </sheetData>
  <sheetProtection/>
  <autoFilter ref="A3:Z141"/>
  <mergeCells count="12">
    <mergeCell ref="A135:E135"/>
    <mergeCell ref="K136:N136"/>
    <mergeCell ref="K2:O2"/>
    <mergeCell ref="P2:V2"/>
    <mergeCell ref="A4:A17"/>
    <mergeCell ref="A18:A134"/>
    <mergeCell ref="A1:X1"/>
    <mergeCell ref="A2:A3"/>
    <mergeCell ref="B2:B3"/>
    <mergeCell ref="C2:D2"/>
    <mergeCell ref="E2:E3"/>
    <mergeCell ref="F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J25" sqref="J25"/>
    </sheetView>
  </sheetViews>
  <sheetFormatPr defaultColWidth="9.140625" defaultRowHeight="21.75" customHeight="1"/>
  <cols>
    <col min="1" max="1" width="9.28125" style="0" customWidth="1"/>
    <col min="2" max="2" width="5.28125" style="0" bestFit="1" customWidth="1"/>
    <col min="3" max="3" width="26.421875" style="0" customWidth="1"/>
    <col min="4" max="4" width="26.00390625" style="0" customWidth="1"/>
    <col min="5" max="5" width="21.28125" style="0" customWidth="1"/>
    <col min="6" max="6" width="16.140625" style="0" customWidth="1"/>
    <col min="7" max="7" width="15.00390625" style="0" customWidth="1"/>
    <col min="8" max="8" width="16.140625" style="0" bestFit="1" customWidth="1"/>
    <col min="9" max="9" width="14.140625" style="0" customWidth="1"/>
    <col min="10" max="10" width="15.00390625" style="0" bestFit="1" customWidth="1"/>
    <col min="11" max="11" width="11.7109375" style="0" customWidth="1"/>
    <col min="12" max="12" width="12.7109375" style="0" customWidth="1"/>
    <col min="13" max="14" width="17.00390625" style="0" bestFit="1" customWidth="1"/>
  </cols>
  <sheetData>
    <row r="1" spans="1:14" ht="21.75" customHeight="1">
      <c r="A1" s="194" t="s">
        <v>266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s="12" customFormat="1" ht="27" customHeight="1">
      <c r="A2" s="169" t="s">
        <v>0</v>
      </c>
      <c r="B2" s="171" t="s">
        <v>105</v>
      </c>
      <c r="C2" s="173" t="s">
        <v>52</v>
      </c>
      <c r="D2" s="174"/>
      <c r="E2" s="175" t="s">
        <v>56</v>
      </c>
      <c r="F2" s="177" t="s">
        <v>19</v>
      </c>
      <c r="G2" s="177"/>
      <c r="H2" s="178"/>
      <c r="I2" s="182" t="s">
        <v>21</v>
      </c>
      <c r="J2" s="177"/>
      <c r="K2" s="177"/>
      <c r="L2" s="177"/>
      <c r="M2" s="2" t="s">
        <v>27</v>
      </c>
      <c r="N2" s="3" t="s">
        <v>22</v>
      </c>
      <c r="O2" s="119" t="s">
        <v>213</v>
      </c>
    </row>
    <row r="3" spans="1:15" s="5" customFormat="1" ht="40.5">
      <c r="A3" s="170"/>
      <c r="B3" s="172"/>
      <c r="C3" s="150" t="s">
        <v>253</v>
      </c>
      <c r="D3" s="25" t="s">
        <v>53</v>
      </c>
      <c r="E3" s="176"/>
      <c r="F3" s="15" t="s">
        <v>8</v>
      </c>
      <c r="G3" s="4" t="s">
        <v>9</v>
      </c>
      <c r="H3" s="4" t="s">
        <v>11</v>
      </c>
      <c r="I3" s="9" t="s">
        <v>29</v>
      </c>
      <c r="J3" s="69" t="s">
        <v>131</v>
      </c>
      <c r="K3" s="66" t="s">
        <v>123</v>
      </c>
      <c r="L3" s="66" t="s">
        <v>122</v>
      </c>
      <c r="M3" s="4" t="s">
        <v>11</v>
      </c>
      <c r="N3" s="4" t="s">
        <v>18</v>
      </c>
      <c r="O3" s="117"/>
    </row>
    <row r="4" spans="1:15" s="12" customFormat="1" ht="19.5" customHeight="1">
      <c r="A4" s="188" t="s">
        <v>1</v>
      </c>
      <c r="B4" s="10">
        <v>1</v>
      </c>
      <c r="C4" s="42"/>
      <c r="D4" s="36" t="s">
        <v>96</v>
      </c>
      <c r="E4" s="97" t="s">
        <v>57</v>
      </c>
      <c r="F4" s="6">
        <v>0</v>
      </c>
      <c r="G4" s="47"/>
      <c r="H4" s="6">
        <f>SUM(F4:G4)</f>
        <v>0</v>
      </c>
      <c r="I4" s="47"/>
      <c r="J4" s="47"/>
      <c r="K4" s="47"/>
      <c r="L4" s="47"/>
      <c r="M4" s="6">
        <f>SUM(I4:L4)</f>
        <v>0</v>
      </c>
      <c r="N4" s="6">
        <f>H4-M4</f>
        <v>0</v>
      </c>
      <c r="O4" s="97"/>
    </row>
    <row r="5" spans="1:15" s="12" customFormat="1" ht="19.5" customHeight="1">
      <c r="A5" s="189"/>
      <c r="B5" s="10">
        <v>2</v>
      </c>
      <c r="C5" s="105"/>
      <c r="D5" s="36" t="s">
        <v>96</v>
      </c>
      <c r="E5" s="97" t="s">
        <v>57</v>
      </c>
      <c r="F5" s="6">
        <v>0</v>
      </c>
      <c r="G5" s="47"/>
      <c r="H5" s="6">
        <f aca="true" t="shared" si="0" ref="H5:H13">SUM(F5:G5)</f>
        <v>0</v>
      </c>
      <c r="I5" s="47"/>
      <c r="J5" s="47"/>
      <c r="K5" s="47"/>
      <c r="L5" s="47"/>
      <c r="M5" s="6">
        <f aca="true" t="shared" si="1" ref="M5:M13">SUM(I5:L5)</f>
        <v>0</v>
      </c>
      <c r="N5" s="6">
        <f aca="true" t="shared" si="2" ref="N5:N13">H5-M5</f>
        <v>0</v>
      </c>
      <c r="O5" s="97"/>
    </row>
    <row r="6" spans="1:15" s="12" customFormat="1" ht="19.5" customHeight="1">
      <c r="A6" s="189"/>
      <c r="B6" s="10">
        <v>3</v>
      </c>
      <c r="C6" s="105"/>
      <c r="D6" s="36" t="s">
        <v>96</v>
      </c>
      <c r="E6" s="97" t="s">
        <v>57</v>
      </c>
      <c r="F6" s="6">
        <v>0</v>
      </c>
      <c r="G6" s="47"/>
      <c r="H6" s="6">
        <f t="shared" si="0"/>
        <v>0</v>
      </c>
      <c r="I6" s="47"/>
      <c r="J6" s="47"/>
      <c r="K6" s="47"/>
      <c r="L6" s="47"/>
      <c r="M6" s="6">
        <f t="shared" si="1"/>
        <v>0</v>
      </c>
      <c r="N6" s="6">
        <f t="shared" si="2"/>
        <v>0</v>
      </c>
      <c r="O6" s="97"/>
    </row>
    <row r="7" spans="1:15" s="12" customFormat="1" ht="19.5" customHeight="1">
      <c r="A7" s="189"/>
      <c r="B7" s="10">
        <v>4</v>
      </c>
      <c r="C7" s="105"/>
      <c r="D7" s="36" t="s">
        <v>96</v>
      </c>
      <c r="E7" s="97" t="s">
        <v>57</v>
      </c>
      <c r="F7" s="6">
        <v>0</v>
      </c>
      <c r="G7" s="47"/>
      <c r="H7" s="6">
        <f t="shared" si="0"/>
        <v>0</v>
      </c>
      <c r="I7" s="47"/>
      <c r="J7" s="47"/>
      <c r="K7" s="47"/>
      <c r="L7" s="47"/>
      <c r="M7" s="6">
        <f t="shared" si="1"/>
        <v>0</v>
      </c>
      <c r="N7" s="6">
        <f t="shared" si="2"/>
        <v>0</v>
      </c>
      <c r="O7" s="97"/>
    </row>
    <row r="8" spans="1:15" s="12" customFormat="1" ht="21.75" customHeight="1">
      <c r="A8" s="190"/>
      <c r="B8" s="10">
        <v>5</v>
      </c>
      <c r="C8" s="56"/>
      <c r="D8" s="36" t="s">
        <v>96</v>
      </c>
      <c r="E8" s="97" t="s">
        <v>57</v>
      </c>
      <c r="F8" s="6">
        <v>0</v>
      </c>
      <c r="G8" s="47"/>
      <c r="H8" s="6">
        <f t="shared" si="0"/>
        <v>0</v>
      </c>
      <c r="I8" s="47"/>
      <c r="J8" s="47"/>
      <c r="K8" s="47"/>
      <c r="L8" s="47"/>
      <c r="M8" s="6">
        <f t="shared" si="1"/>
        <v>0</v>
      </c>
      <c r="N8" s="6">
        <f t="shared" si="2"/>
        <v>0</v>
      </c>
      <c r="O8" s="97"/>
    </row>
    <row r="9" spans="1:15" s="12" customFormat="1" ht="19.5" customHeight="1">
      <c r="A9" s="191" t="s">
        <v>110</v>
      </c>
      <c r="B9" s="10">
        <v>1</v>
      </c>
      <c r="C9" s="146" t="s">
        <v>254</v>
      </c>
      <c r="D9" s="88" t="s">
        <v>166</v>
      </c>
      <c r="E9" s="149" t="s">
        <v>259</v>
      </c>
      <c r="F9" s="6">
        <v>0</v>
      </c>
      <c r="G9" s="8">
        <v>704400</v>
      </c>
      <c r="H9" s="6">
        <f t="shared" si="0"/>
        <v>704400</v>
      </c>
      <c r="I9" s="47"/>
      <c r="J9" s="47"/>
      <c r="K9" s="47"/>
      <c r="L9" s="47"/>
      <c r="M9" s="6">
        <f t="shared" si="1"/>
        <v>0</v>
      </c>
      <c r="N9" s="6">
        <f t="shared" si="2"/>
        <v>704400</v>
      </c>
      <c r="O9" s="97"/>
    </row>
    <row r="10" spans="1:15" s="55" customFormat="1" ht="27.75" customHeight="1">
      <c r="A10" s="192"/>
      <c r="B10" s="10">
        <v>2</v>
      </c>
      <c r="C10" s="152" t="s">
        <v>255</v>
      </c>
      <c r="D10" s="151" t="s">
        <v>252</v>
      </c>
      <c r="E10" s="149" t="s">
        <v>259</v>
      </c>
      <c r="F10" s="6">
        <v>0</v>
      </c>
      <c r="G10" s="8">
        <v>44640</v>
      </c>
      <c r="H10" s="6">
        <f t="shared" si="0"/>
        <v>44640</v>
      </c>
      <c r="I10" s="47"/>
      <c r="J10" s="47"/>
      <c r="K10" s="47"/>
      <c r="L10" s="47"/>
      <c r="M10" s="6">
        <f t="shared" si="1"/>
        <v>0</v>
      </c>
      <c r="N10" s="6">
        <f t="shared" si="2"/>
        <v>44640</v>
      </c>
      <c r="O10" s="138"/>
    </row>
    <row r="11" spans="1:15" s="55" customFormat="1" ht="19.5" customHeight="1">
      <c r="A11" s="192"/>
      <c r="B11" s="10">
        <v>3</v>
      </c>
      <c r="C11" s="152" t="s">
        <v>256</v>
      </c>
      <c r="D11" s="88" t="s">
        <v>166</v>
      </c>
      <c r="E11" s="149" t="s">
        <v>259</v>
      </c>
      <c r="F11" s="6">
        <v>0</v>
      </c>
      <c r="G11" s="8">
        <v>24000</v>
      </c>
      <c r="H11" s="6">
        <f t="shared" si="0"/>
        <v>24000</v>
      </c>
      <c r="I11" s="47"/>
      <c r="J11" s="47"/>
      <c r="K11" s="47"/>
      <c r="L11" s="47"/>
      <c r="M11" s="6">
        <f t="shared" si="1"/>
        <v>0</v>
      </c>
      <c r="N11" s="6">
        <f t="shared" si="2"/>
        <v>24000</v>
      </c>
      <c r="O11" s="138"/>
    </row>
    <row r="12" spans="1:15" s="12" customFormat="1" ht="29.25" customHeight="1">
      <c r="A12" s="192"/>
      <c r="B12" s="10">
        <v>4</v>
      </c>
      <c r="C12" s="153" t="s">
        <v>260</v>
      </c>
      <c r="D12" s="88" t="s">
        <v>166</v>
      </c>
      <c r="E12" s="149" t="s">
        <v>259</v>
      </c>
      <c r="F12" s="8">
        <v>0</v>
      </c>
      <c r="G12" s="154">
        <v>259994.84</v>
      </c>
      <c r="H12" s="6">
        <f t="shared" si="0"/>
        <v>259994.84</v>
      </c>
      <c r="I12" s="6"/>
      <c r="J12" s="6"/>
      <c r="K12" s="6"/>
      <c r="L12" s="6"/>
      <c r="M12" s="6">
        <f t="shared" si="1"/>
        <v>0</v>
      </c>
      <c r="N12" s="6">
        <f t="shared" si="2"/>
        <v>259994.84</v>
      </c>
      <c r="O12" s="97"/>
    </row>
    <row r="13" spans="1:15" s="12" customFormat="1" ht="29.25" customHeight="1">
      <c r="A13" s="193"/>
      <c r="B13" s="10">
        <v>5</v>
      </c>
      <c r="C13" s="97" t="s">
        <v>261</v>
      </c>
      <c r="D13" s="88" t="s">
        <v>166</v>
      </c>
      <c r="E13" s="149" t="s">
        <v>259</v>
      </c>
      <c r="F13" s="8">
        <v>0</v>
      </c>
      <c r="G13" s="154">
        <v>128820</v>
      </c>
      <c r="H13" s="6">
        <f t="shared" si="0"/>
        <v>128820</v>
      </c>
      <c r="I13" s="97"/>
      <c r="J13" s="97"/>
      <c r="K13" s="97"/>
      <c r="L13" s="97"/>
      <c r="M13" s="6">
        <f t="shared" si="1"/>
        <v>0</v>
      </c>
      <c r="N13" s="6">
        <f t="shared" si="2"/>
        <v>128820</v>
      </c>
      <c r="O13" s="97"/>
    </row>
    <row r="14" spans="1:15" s="40" customFormat="1" ht="24.75" customHeight="1">
      <c r="A14" s="179" t="s">
        <v>2</v>
      </c>
      <c r="B14" s="179"/>
      <c r="C14" s="179"/>
      <c r="D14" s="179"/>
      <c r="E14" s="179"/>
      <c r="F14" s="41">
        <f>SUM(F4:F13)</f>
        <v>0</v>
      </c>
      <c r="G14" s="41">
        <f aca="true" t="shared" si="3" ref="G14:N14">SUM(G4:G13)</f>
        <v>1161854.8399999999</v>
      </c>
      <c r="H14" s="41">
        <f t="shared" si="3"/>
        <v>1161854.8399999999</v>
      </c>
      <c r="I14" s="41">
        <f t="shared" si="3"/>
        <v>0</v>
      </c>
      <c r="J14" s="41">
        <f t="shared" si="3"/>
        <v>0</v>
      </c>
      <c r="K14" s="41">
        <f t="shared" si="3"/>
        <v>0</v>
      </c>
      <c r="L14" s="41">
        <f t="shared" si="3"/>
        <v>0</v>
      </c>
      <c r="M14" s="41">
        <f t="shared" si="3"/>
        <v>0</v>
      </c>
      <c r="N14" s="41">
        <f t="shared" si="3"/>
        <v>1161854.8399999999</v>
      </c>
      <c r="O14" s="118"/>
    </row>
    <row r="15" spans="6:14" ht="21.75" customHeight="1">
      <c r="F15" s="1"/>
      <c r="I15" s="180"/>
      <c r="J15" s="181"/>
      <c r="K15" s="181"/>
      <c r="L15" s="181"/>
      <c r="N15" s="1"/>
    </row>
    <row r="16" spans="7:14" ht="21.75" customHeight="1">
      <c r="G16" s="1"/>
      <c r="N16" s="116"/>
    </row>
    <row r="17" spans="7:14" ht="21.75" customHeight="1">
      <c r="G17" s="1"/>
      <c r="I17" s="75"/>
      <c r="J17" s="85"/>
      <c r="K17" s="75"/>
      <c r="L17" s="75"/>
      <c r="M17" s="75"/>
      <c r="N17" s="116"/>
    </row>
    <row r="18" spans="9:14" ht="21.75" customHeight="1">
      <c r="I18" s="76"/>
      <c r="J18" s="76"/>
      <c r="K18" s="76"/>
      <c r="L18" s="76"/>
      <c r="M18" s="76"/>
      <c r="N18" s="109"/>
    </row>
    <row r="19" spans="6:14" ht="21.75" customHeight="1">
      <c r="F19" s="1"/>
      <c r="N19" s="1"/>
    </row>
    <row r="20" spans="9:14" ht="21.75" customHeight="1">
      <c r="I20" s="1"/>
      <c r="N20" s="1"/>
    </row>
    <row r="21" spans="11:14" ht="21.75" customHeight="1">
      <c r="K21" s="1"/>
      <c r="N21" s="1"/>
    </row>
  </sheetData>
  <sheetProtection/>
  <autoFilter ref="A3:N15"/>
  <mergeCells count="11">
    <mergeCell ref="I2:L2"/>
    <mergeCell ref="A4:A8"/>
    <mergeCell ref="A9:A13"/>
    <mergeCell ref="A14:E14"/>
    <mergeCell ref="I15:L15"/>
    <mergeCell ref="C2:D2"/>
    <mergeCell ref="A1:N1"/>
    <mergeCell ref="A2:A3"/>
    <mergeCell ref="B2:B3"/>
    <mergeCell ref="E2:E3"/>
    <mergeCell ref="F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2021-03-22T05:26:20Z</cp:lastPrinted>
  <dcterms:created xsi:type="dcterms:W3CDTF">2006-09-13T11:21:51Z</dcterms:created>
  <dcterms:modified xsi:type="dcterms:W3CDTF">2023-03-27T00:43:27Z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